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ethe\Documents\.ReCivitas\. Contabilidade\Exercício 2021\15 Análises\15.1 Quadrimestre\publicação\"/>
    </mc:Choice>
  </mc:AlternateContent>
  <xr:revisionPtr revIDLastSave="0" documentId="13_ncr:1_{0332CBB8-A682-4600-83B2-F8446620C122}" xr6:coauthVersionLast="47" xr6:coauthVersionMax="47" xr10:uidLastSave="{00000000-0000-0000-0000-000000000000}"/>
  <bookViews>
    <workbookView xWindow="-120" yWindow="-120" windowWidth="20730" windowHeight="11310" tabRatio="715" activeTab="5" xr2:uid="{00000000-000D-0000-FFFF-FFFF00000000}"/>
  </bookViews>
  <sheets>
    <sheet name="BP_dez21" sheetId="108" r:id="rId1"/>
    <sheet name="BP_ne_dez21" sheetId="94" r:id="rId2"/>
    <sheet name="BP_triê_19_20_21" sheetId="112" r:id="rId3"/>
    <sheet name="MP_dez21" sheetId="99" r:id="rId4"/>
    <sheet name="OAR_dez21" sheetId="104" r:id="rId5"/>
    <sheet name="OAR_Dez19_20_21" sheetId="116" r:id="rId6"/>
  </sheets>
  <externalReferences>
    <externalReference r:id="rId7"/>
  </externalReferences>
  <definedNames>
    <definedName name="_xlnm.Print_Area" localSheetId="0">BP_dez21!$A$1:$F$68</definedName>
    <definedName name="_xlnm.Print_Area" localSheetId="1">BP_ne_dez21!$A$1:$E$68</definedName>
    <definedName name="_xlnm.Print_Area" localSheetId="2">BP_triê_19_20_21!$A$1:$I$68</definedName>
    <definedName name="_xlnm.Print_Area" localSheetId="3">MP_dez21!$A$1:$G$68</definedName>
    <definedName name="_xlnm.Print_Area" localSheetId="5">OAR_Dez19_20_21!$A$1:$J$68</definedName>
    <definedName name="_xlnm.Print_Area" localSheetId="4">OAR_dez21!$A$1:$G$68</definedName>
    <definedName name="BP_ne_dez212">BP_dez21!#REF!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08" l="1"/>
  <c r="E49" i="108"/>
  <c r="E48" i="108"/>
  <c r="E42" i="108"/>
  <c r="E40" i="108"/>
  <c r="E36" i="108"/>
  <c r="E35" i="108"/>
  <c r="E33" i="108"/>
  <c r="E30" i="108"/>
  <c r="E29" i="108" s="1"/>
  <c r="E25" i="108"/>
  <c r="E22" i="108"/>
  <c r="E20" i="108"/>
  <c r="E19" i="108" s="1"/>
  <c r="E16" i="108"/>
  <c r="E15" i="108"/>
  <c r="E14" i="108" s="1"/>
  <c r="E12" i="108"/>
  <c r="E11" i="108"/>
  <c r="E9" i="108"/>
  <c r="I26" i="116"/>
  <c r="G26" i="116"/>
  <c r="E26" i="116"/>
  <c r="I23" i="116"/>
  <c r="G23" i="116"/>
  <c r="E23" i="116"/>
  <c r="I15" i="116"/>
  <c r="I13" i="116" s="1"/>
  <c r="G15" i="116"/>
  <c r="G13" i="116" s="1"/>
  <c r="G12" i="116" s="1"/>
  <c r="E15" i="116"/>
  <c r="E13" i="116" s="1"/>
  <c r="E12" i="116" s="1"/>
  <c r="E23" i="104"/>
  <c r="E20" i="104"/>
  <c r="E19" i="104" s="1"/>
  <c r="E12" i="104"/>
  <c r="E10" i="104" s="1"/>
  <c r="F6" i="104"/>
  <c r="E56" i="99"/>
  <c r="C56" i="99"/>
  <c r="F55" i="99"/>
  <c r="F54" i="99"/>
  <c r="F53" i="99"/>
  <c r="E51" i="99"/>
  <c r="E52" i="99" s="1"/>
  <c r="F52" i="99" s="1"/>
  <c r="C51" i="99"/>
  <c r="F51" i="99" s="1"/>
  <c r="F50" i="99"/>
  <c r="F49" i="99"/>
  <c r="C47" i="99"/>
  <c r="F46" i="99"/>
  <c r="C43" i="99"/>
  <c r="F42" i="99"/>
  <c r="E39" i="99"/>
  <c r="E41" i="99" s="1"/>
  <c r="C39" i="99"/>
  <c r="F38" i="99"/>
  <c r="F37" i="99"/>
  <c r="E35" i="99"/>
  <c r="E36" i="99" s="1"/>
  <c r="F36" i="99" s="1"/>
  <c r="C35" i="99"/>
  <c r="F34" i="99"/>
  <c r="F33" i="99"/>
  <c r="F32" i="99"/>
  <c r="F31" i="99"/>
  <c r="F30" i="99"/>
  <c r="F27" i="99"/>
  <c r="F26" i="99"/>
  <c r="F25" i="99"/>
  <c r="F24" i="99"/>
  <c r="C23" i="99"/>
  <c r="F23" i="99" s="1"/>
  <c r="F20" i="99"/>
  <c r="F19" i="99"/>
  <c r="F18" i="99"/>
  <c r="F17" i="99"/>
  <c r="C16" i="99"/>
  <c r="F16" i="99" s="1"/>
  <c r="F13" i="99"/>
  <c r="F12" i="99"/>
  <c r="F11" i="99"/>
  <c r="C10" i="99"/>
  <c r="F10" i="99" s="1"/>
  <c r="E9" i="99"/>
  <c r="E14" i="99" s="1"/>
  <c r="E15" i="99" s="1"/>
  <c r="E21" i="99" s="1"/>
  <c r="E22" i="99" s="1"/>
  <c r="E28" i="99" s="1"/>
  <c r="E29" i="99" s="1"/>
  <c r="C9" i="99"/>
  <c r="F9" i="99" s="1"/>
  <c r="F56" i="99" l="1"/>
  <c r="E8" i="108"/>
  <c r="E18" i="108"/>
  <c r="E28" i="108"/>
  <c r="E39" i="108"/>
  <c r="G22" i="116"/>
  <c r="G21" i="116" s="1"/>
  <c r="E7" i="108"/>
  <c r="F39" i="99"/>
  <c r="E40" i="99"/>
  <c r="F40" i="99" s="1"/>
  <c r="E22" i="116"/>
  <c r="E21" i="116" s="1"/>
  <c r="I22" i="116"/>
  <c r="I21" i="116" s="1"/>
  <c r="I12" i="116"/>
  <c r="F18" i="104"/>
  <c r="F9" i="104"/>
  <c r="E43" i="99"/>
  <c r="F41" i="99"/>
  <c r="C14" i="99"/>
  <c r="F35" i="99"/>
  <c r="E45" i="99" l="1"/>
  <c r="F43" i="99"/>
  <c r="E44" i="99"/>
  <c r="F44" i="99" s="1"/>
  <c r="C15" i="99"/>
  <c r="F14" i="99"/>
  <c r="E47" i="99" l="1"/>
  <c r="F45" i="99"/>
  <c r="F15" i="99"/>
  <c r="C21" i="99"/>
  <c r="F47" i="99" l="1"/>
  <c r="E48" i="99"/>
  <c r="F48" i="99" s="1"/>
  <c r="C22" i="99"/>
  <c r="F21" i="99"/>
  <c r="F22" i="99" l="1"/>
  <c r="C28" i="99"/>
  <c r="C29" i="99" l="1"/>
  <c r="F29" i="99" s="1"/>
  <c r="F28" i="99"/>
  <c r="H36" i="112" l="1"/>
  <c r="H33" i="112"/>
  <c r="H26" i="112"/>
  <c r="H24" i="112" s="1"/>
  <c r="H19" i="112"/>
  <c r="H18" i="112" s="1"/>
  <c r="H14" i="112" s="1"/>
  <c r="H9" i="112"/>
  <c r="F36" i="112"/>
  <c r="D36" i="112"/>
  <c r="F33" i="112"/>
  <c r="D33" i="112"/>
  <c r="G28" i="112"/>
  <c r="F26" i="112"/>
  <c r="F24" i="112" s="1"/>
  <c r="D26" i="112"/>
  <c r="D24" i="112" s="1"/>
  <c r="F19" i="112"/>
  <c r="F18" i="112" s="1"/>
  <c r="F14" i="112" s="1"/>
  <c r="D19" i="112"/>
  <c r="D14" i="112"/>
  <c r="F9" i="112"/>
  <c r="D9" i="112"/>
  <c r="D35" i="94"/>
  <c r="D31" i="94"/>
  <c r="D27" i="94"/>
  <c r="D26" i="94" s="1"/>
  <c r="D24" i="94"/>
  <c r="D22" i="94"/>
  <c r="D17" i="94"/>
  <c r="D13" i="94"/>
  <c r="D8" i="94"/>
  <c r="D7" i="94" l="1"/>
  <c r="H32" i="112"/>
  <c r="F32" i="112"/>
  <c r="D32" i="112"/>
  <c r="D20" i="94"/>
</calcChain>
</file>

<file path=xl/sharedStrings.xml><?xml version="1.0" encoding="utf-8"?>
<sst xmlns="http://schemas.openxmlformats.org/spreadsheetml/2006/main" count="295" uniqueCount="181">
  <si>
    <t>DEMONSTRAÇÕES FINANCEIRAS</t>
  </si>
  <si>
    <t>INSTITUTO PELA REVITALIZAÇÃO DA CIDADANIA - ReCivitas</t>
  </si>
  <si>
    <t>BALANCETE PATRIMONIAL</t>
  </si>
  <si>
    <t xml:space="preserve">                          </t>
  </si>
  <si>
    <t>em R$</t>
  </si>
  <si>
    <t>conta</t>
  </si>
  <si>
    <t>descrição</t>
  </si>
  <si>
    <t>saldo atual</t>
  </si>
  <si>
    <t>ATIVO</t>
  </si>
  <si>
    <t xml:space="preserve">   ATIVO CIRCULANTE</t>
  </si>
  <si>
    <t xml:space="preserve">     Disponibilidades</t>
  </si>
  <si>
    <t xml:space="preserve">         Caixa</t>
  </si>
  <si>
    <t xml:space="preserve">     Bancos</t>
  </si>
  <si>
    <t xml:space="preserve">        Banco conta movimento</t>
  </si>
  <si>
    <t xml:space="preserve">           Banco do Brasil S/A </t>
  </si>
  <si>
    <t xml:space="preserve">      Créditos de atividades sociais</t>
  </si>
  <si>
    <t xml:space="preserve">        Adiantamento Auxílio Emergencial RB QV</t>
  </si>
  <si>
    <t xml:space="preserve">      Impostos e contribuições a recuperar</t>
  </si>
  <si>
    <t xml:space="preserve">        Irrf</t>
  </si>
  <si>
    <t xml:space="preserve">   ATIVO REALIZÁVEL A LONGO PRAZO</t>
  </si>
  <si>
    <t xml:space="preserve">      Bancos</t>
  </si>
  <si>
    <t xml:space="preserve">        Aplicações financeiras</t>
  </si>
  <si>
    <t xml:space="preserve">          Banco do Brasil S/A - DI Ágil</t>
  </si>
  <si>
    <t xml:space="preserve">      Outros créditos</t>
  </si>
  <si>
    <t xml:space="preserve">        Reserva para FSRBG</t>
  </si>
  <si>
    <t xml:space="preserve">        Mercado Bitcoin Serviços Digitais Ltda.</t>
  </si>
  <si>
    <t xml:space="preserve">   ATIVO IMOBILIZADO</t>
  </si>
  <si>
    <t>Acervo Biblioteca Livre</t>
  </si>
  <si>
    <t>PASSIVO</t>
  </si>
  <si>
    <t xml:space="preserve">   PASSIVO EXIGÍL A LONGO PRAZO</t>
  </si>
  <si>
    <t xml:space="preserve">      Fundo de Sustentabilidade da Renda Básica Garantida</t>
  </si>
  <si>
    <t xml:space="preserve">        Instituto pela Revitalização da Cidadania - ReCivitas</t>
  </si>
  <si>
    <t xml:space="preserve">        Participantes da Renda Básica Garantida</t>
  </si>
  <si>
    <t xml:space="preserve">   RESULTADO DE EXERCÍCIOS SEGUINTES</t>
  </si>
  <si>
    <t xml:space="preserve">      Resultado de atualização da aplicação em moeda digital</t>
  </si>
  <si>
    <t xml:space="preserve">   PATRIMÔNIO SOCIAL</t>
  </si>
  <si>
    <t xml:space="preserve">     Resultados sociais (Superávit)/Déficit</t>
  </si>
  <si>
    <r>
      <t xml:space="preserve">        </t>
    </r>
    <r>
      <rPr>
        <i/>
        <sz val="9"/>
        <rFont val="Calibri"/>
        <family val="2"/>
        <scheme val="minor"/>
      </rPr>
      <t xml:space="preserve">Resultado do exercício (Superávit)/Déficit </t>
    </r>
  </si>
  <si>
    <t>RECEITAS</t>
  </si>
  <si>
    <t xml:space="preserve">   Contribuições</t>
  </si>
  <si>
    <t xml:space="preserve">      de associados</t>
  </si>
  <si>
    <t xml:space="preserve">   Outras</t>
  </si>
  <si>
    <t xml:space="preserve">      de não associados interna</t>
  </si>
  <si>
    <t xml:space="preserve">      de não associados exterior</t>
  </si>
  <si>
    <t xml:space="preserve">    Receitas financeiras</t>
  </si>
  <si>
    <t>CUSTOS E DESPESAS</t>
  </si>
  <si>
    <t xml:space="preserve">   Custo dos projetos</t>
  </si>
  <si>
    <t xml:space="preserve">   Despesas</t>
  </si>
  <si>
    <t xml:space="preserve">    operacionais</t>
  </si>
  <si>
    <t xml:space="preserve">     tributárias</t>
  </si>
  <si>
    <t xml:space="preserve">     financeiras</t>
  </si>
  <si>
    <t xml:space="preserve">   São Paulo, 31 de dezembro de 2021</t>
  </si>
  <si>
    <t>BALANÇO PATRIMONIAL</t>
  </si>
  <si>
    <t xml:space="preserve">            ATIVO</t>
  </si>
  <si>
    <t>ATIVO CIRCULANTE</t>
  </si>
  <si>
    <t xml:space="preserve">     Créditos de atividades sociais</t>
  </si>
  <si>
    <t xml:space="preserve">     Impostos e contribuições a recuperar</t>
  </si>
  <si>
    <t>ATIVO REALIZÁVEL A LONGO PRAZO</t>
  </si>
  <si>
    <t xml:space="preserve">     Outros Créditos</t>
  </si>
  <si>
    <t xml:space="preserve">       Aplicação em criptomoedas</t>
  </si>
  <si>
    <t>ATIVO PERMANENTE - INVESTIMENTOS</t>
  </si>
  <si>
    <t xml:space="preserve">     Ativo Imobilizado</t>
  </si>
  <si>
    <t xml:space="preserve">            PASSIVO + PATRIMÔNIO SOCIAL</t>
  </si>
  <si>
    <t>PASSIVO CIRCULANTE</t>
  </si>
  <si>
    <t>PASSIVO EXIGÍVEL A LONGO PRAZO</t>
  </si>
  <si>
    <t xml:space="preserve">     Fundo de Sustentabilidade da Renda Básica Garantida</t>
  </si>
  <si>
    <t>RESULTADOS DE EXERCÍCIOS SEGUINTES</t>
  </si>
  <si>
    <t xml:space="preserve">     Resultado de atualização da aplicação em moeda digital</t>
  </si>
  <si>
    <t>PATRIMÔNIO SOCIAL</t>
  </si>
  <si>
    <t>DEMONSTRAÇÃO DO RESULTADO DO EXERCÍCIO</t>
  </si>
  <si>
    <t xml:space="preserve">     Associados</t>
  </si>
  <si>
    <t xml:space="preserve">     Outras Receitas</t>
  </si>
  <si>
    <t xml:space="preserve">     Reserva para pagamento RB exercício 2021</t>
  </si>
  <si>
    <t xml:space="preserve">     Custos dos projetos</t>
  </si>
  <si>
    <t xml:space="preserve">     Despesas e Custos</t>
  </si>
  <si>
    <t>RESULTADO DO EXERCÍCIO (Superávit)/Déficit</t>
  </si>
  <si>
    <t xml:space="preserve">   Instituto pela Revitalização da Cidadania                                                             Carlos Alberto da Silva                 </t>
  </si>
  <si>
    <t xml:space="preserve">    Reserva para pagamento da RB de Quatinga Velho em 2021 * [jan]</t>
  </si>
  <si>
    <t xml:space="preserve">     Auxílio emergencial RB QV * [jan e dez 2021]</t>
  </si>
  <si>
    <t xml:space="preserve">     RB Quatinga Velho * [jan e fev 2021]</t>
  </si>
  <si>
    <t>A T I V O</t>
  </si>
  <si>
    <t>ATIVO REALIZÁVEL DE LONGO PRAZO</t>
  </si>
  <si>
    <t xml:space="preserve">ATIVO PERMANENTE </t>
  </si>
  <si>
    <t>PASSIVO + PATRIMÔNIO SOCIAL</t>
  </si>
  <si>
    <t>PASSIVO EXIGÍVEL DE LONGO PRAZO</t>
  </si>
  <si>
    <t>RESULTADO DE EXERCÍCIOS SEGUINTES</t>
  </si>
  <si>
    <t xml:space="preserve">     Resultados sociais Superávit (-)</t>
  </si>
  <si>
    <t xml:space="preserve">          Resultado Exercício Anterior Superávit (-)</t>
  </si>
  <si>
    <t xml:space="preserve">          Resultado do Exercício [-)</t>
  </si>
  <si>
    <t>DEMONSTRAÇÃO DO RESULTADO</t>
  </si>
  <si>
    <t xml:space="preserve">      Contribuições de associados</t>
  </si>
  <si>
    <t xml:space="preserve">      Outras receitas</t>
  </si>
  <si>
    <t xml:space="preserve">         contribuições de terceiros interna</t>
  </si>
  <si>
    <t xml:space="preserve">         contribuições de terceiros externa</t>
  </si>
  <si>
    <t xml:space="preserve">         receitas Financeiras</t>
  </si>
  <si>
    <t xml:space="preserve">      Reserva para pagamento RB exercício 2021</t>
  </si>
  <si>
    <t xml:space="preserve">        RBG Quatinga Velho [* 30/08/2021]</t>
  </si>
  <si>
    <t xml:space="preserve">        Auxílio emergencial RB QV [** 30/08/2021]</t>
  </si>
  <si>
    <t xml:space="preserve">     Despesas e custos</t>
  </si>
  <si>
    <t xml:space="preserve">       Despesas operacionais</t>
  </si>
  <si>
    <t xml:space="preserve">       Despesas tributárias</t>
  </si>
  <si>
    <t xml:space="preserve">       Despesas financeiras</t>
  </si>
  <si>
    <t>RESULTADO DO EXERCÍCIO Superávit (-) / Déficit</t>
  </si>
  <si>
    <t>Nota: O ano de 2019 está equiparados à nova apresentação dos dados de 2020.</t>
  </si>
  <si>
    <t>MUTAÇÕES PATRIMONIAIS</t>
  </si>
  <si>
    <t xml:space="preserve">Em R$ </t>
  </si>
  <si>
    <t xml:space="preserve">               31 de Dezembro de 2012 a 31 de dezembro de 2021</t>
  </si>
  <si>
    <t>Itens</t>
  </si>
  <si>
    <t>Fundo Patrimonial</t>
  </si>
  <si>
    <t>Reservas</t>
  </si>
  <si>
    <t>Resultado Social</t>
  </si>
  <si>
    <t>Patrimônio Social</t>
  </si>
  <si>
    <t>Saldo Final em 31.12.2012</t>
  </si>
  <si>
    <t>Saldo Inicial em 02/01/2013</t>
  </si>
  <si>
    <t xml:space="preserve">Fundo Patrimonial </t>
  </si>
  <si>
    <t xml:space="preserve">   Capital</t>
  </si>
  <si>
    <t xml:space="preserve">   Resultado aplicação do Capital</t>
  </si>
  <si>
    <t xml:space="preserve">(Superávit)/Déficit do Exercício </t>
  </si>
  <si>
    <t>Saldo Final em 31.12.2013</t>
  </si>
  <si>
    <t>Saldo Inicial em 02/01/2014</t>
  </si>
  <si>
    <t xml:space="preserve">(Superávit)/Déficit de Exercício Anterior </t>
  </si>
  <si>
    <t>Saldo Final em 31.12.2014</t>
  </si>
  <si>
    <t>Saldo Inicial em 02/01/2015</t>
  </si>
  <si>
    <t>Saldo Final em 31.12.2015</t>
  </si>
  <si>
    <t>Saldo Inicial em 02/01/2016</t>
  </si>
  <si>
    <t xml:space="preserve">   Transferência FSRB</t>
  </si>
  <si>
    <t xml:space="preserve">   </t>
  </si>
  <si>
    <t>Saldo Final em 31.12.2016</t>
  </si>
  <si>
    <t>Saldo Inicial em 02/01/2017</t>
  </si>
  <si>
    <t>Saldo Final em 29.12.2017</t>
  </si>
  <si>
    <t>Saldo Inicial em 02/01/2018</t>
  </si>
  <si>
    <t>Saldo Final em 31.12.2018</t>
  </si>
  <si>
    <t>Saldo Inicial em 02/01/2019</t>
  </si>
  <si>
    <t>Saldo Final em 31.12.2019</t>
  </si>
  <si>
    <t>Saldo Inicial em 02/01/2020</t>
  </si>
  <si>
    <t>Saldo Final em 30.12.2020</t>
  </si>
  <si>
    <t>Saldo Inicial em 04/01/2021</t>
  </si>
  <si>
    <t>Reserva FSRB</t>
  </si>
  <si>
    <t>Saldo Final em 31.12.2021</t>
  </si>
  <si>
    <t xml:space="preserve">   Instituto pela Revitalização da Cidadania                  </t>
  </si>
  <si>
    <t xml:space="preserve">   ReCivitas – Presidente - 2017 / 2021                    </t>
  </si>
  <si>
    <t xml:space="preserve">   Bruna Augusto Pereira</t>
  </si>
  <si>
    <t>ORIGENS E APLICAÇÕES DE RECURSOS</t>
  </si>
  <si>
    <t>Descrição</t>
  </si>
  <si>
    <t>Valor</t>
  </si>
  <si>
    <t>Valor Acumulado</t>
  </si>
  <si>
    <t>Valor Total</t>
  </si>
  <si>
    <t>ORIGENS</t>
  </si>
  <si>
    <t xml:space="preserve">   ASSOCIADOS</t>
  </si>
  <si>
    <t xml:space="preserve">   OUTRAS RECEITAS</t>
  </si>
  <si>
    <t xml:space="preserve">      Contribuições de terceiros interrna</t>
  </si>
  <si>
    <t xml:space="preserve">      Contribuições de terceiros exterior</t>
  </si>
  <si>
    <t xml:space="preserve">      Receitas financeiras</t>
  </si>
  <si>
    <t xml:space="preserve">   RESERVA PARA PAGAMENTO DA RB QV * [jan 2021]</t>
  </si>
  <si>
    <t>APLICAÇÕES</t>
  </si>
  <si>
    <t xml:space="preserve">   CUSTO DOS PROJETOS</t>
  </si>
  <si>
    <t xml:space="preserve">     RBG Quatinga Velho * [jan e fev 2021]</t>
  </si>
  <si>
    <t xml:space="preserve">     Auxílio Emegencial * [mar a dez 2021]</t>
  </si>
  <si>
    <t xml:space="preserve">   DESPESAS E CUSTOS</t>
  </si>
  <si>
    <t xml:space="preserve">     Despesas operacionais</t>
  </si>
  <si>
    <t xml:space="preserve">     Despesas tributárias</t>
  </si>
  <si>
    <t xml:space="preserve">     Despesas financeiras</t>
  </si>
  <si>
    <t xml:space="preserve"> (Superávit)/Déficit</t>
  </si>
  <si>
    <t>* Uso da Reserva, para pagamento integral da RB QV do exercício 2021, em janeiro e fevereiro R$ 42.240,00</t>
  </si>
  <si>
    <t xml:space="preserve">   ___________________________________</t>
  </si>
  <si>
    <t>___________________________________</t>
  </si>
  <si>
    <t>Carlos Alberto da Silva</t>
  </si>
  <si>
    <t xml:space="preserve">TC-CRC SP: 83.785 </t>
  </si>
  <si>
    <t>CPF (MF) 460318208-20</t>
  </si>
  <si>
    <t xml:space="preserve">                                                     ORIGENS</t>
  </si>
  <si>
    <t xml:space="preserve">                                                    APLICAÇÕES</t>
  </si>
  <si>
    <t xml:space="preserve">     RBG Quatinga Velho</t>
  </si>
  <si>
    <t>** Uso de parte do FSRB,  par a pagamento do auxílio emergencial|RB QV de março a dezembro 2021 R$ 46.050,00</t>
  </si>
  <si>
    <t xml:space="preserve"> Carlos Alberto da Silva</t>
  </si>
  <si>
    <t>TC-CRC SP: 83.785</t>
  </si>
  <si>
    <t xml:space="preserve">   Instituto pela Revitalização da Cidadania</t>
  </si>
  <si>
    <t xml:space="preserve">   ReCivitas – Presidente - 2017 / 2021</t>
  </si>
  <si>
    <t xml:space="preserve">Carlos Alberto da Silva                 </t>
  </si>
  <si>
    <t>BALANÇO PATRIMONIAL - TRIENAL</t>
  </si>
  <si>
    <t>ORIGENS E APLICAÇÕES DE RECURSOS - TRIENAL</t>
  </si>
  <si>
    <t>CNPJ (MF) 08.518.270/0001-09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</si>
</sst>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8" x14ac:knownFonts="1">
    <font>
      <sz val="10"/>
      <name val="Arial"/>
    </font>
    <font>
      <b/>
      <sz val="9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u/>
      <sz val="9"/>
      <name val="Calibri"/>
      <family val="2"/>
      <scheme val="minor"/>
    </font>
    <font>
      <i/>
      <u val="double"/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i/>
      <sz val="9"/>
      <color rgb="FF00B0F0"/>
      <name val="Calibri"/>
      <family val="2"/>
      <scheme val="minor"/>
    </font>
    <font>
      <i/>
      <sz val="9"/>
      <color theme="1"/>
      <name val="Calibri"/>
      <family val="2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3300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sz val="9"/>
      <color rgb="FF003300"/>
      <name val="Calibri"/>
      <family val="2"/>
      <scheme val="minor"/>
    </font>
    <font>
      <b/>
      <sz val="9"/>
      <color rgb="FF003300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9"/>
      <color theme="3" tint="0.39997558519241921"/>
      <name val="Calibri"/>
      <family val="2"/>
    </font>
    <font>
      <i/>
      <u/>
      <sz val="9"/>
      <color rgb="FF003300"/>
      <name val="Calibri"/>
      <family val="2"/>
      <scheme val="minor"/>
    </font>
    <font>
      <i/>
      <u val="double"/>
      <sz val="9"/>
      <color rgb="FF003300"/>
      <name val="Calibri"/>
      <family val="2"/>
      <scheme val="minor"/>
    </font>
    <font>
      <b/>
      <i/>
      <u/>
      <sz val="9"/>
      <color rgb="FF003300"/>
      <name val="Calibri"/>
      <family val="2"/>
      <scheme val="minor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 vertical="center"/>
    </xf>
    <xf numFmtId="39" fontId="6" fillId="0" borderId="0" xfId="0" applyNumberFormat="1" applyFont="1" applyAlignment="1">
      <alignment vertical="center"/>
    </xf>
    <xf numFmtId="39" fontId="5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3" fillId="0" borderId="0" xfId="0" applyFont="1"/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7" fillId="0" borderId="0" xfId="0" applyFont="1"/>
    <xf numFmtId="4" fontId="5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/>
    <xf numFmtId="0" fontId="4" fillId="0" borderId="0" xfId="0" applyFont="1" applyAlignment="1">
      <alignment horizontal="justify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4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8" fillId="0" borderId="0" xfId="0" applyNumberFormat="1" applyFont="1"/>
    <xf numFmtId="4" fontId="5" fillId="0" borderId="0" xfId="0" quotePrefix="1" applyNumberFormat="1" applyFont="1" applyAlignment="1">
      <alignment horizontal="right" vertical="center"/>
    </xf>
    <xf numFmtId="39" fontId="4" fillId="0" borderId="6" xfId="0" applyNumberFormat="1" applyFont="1" applyBorder="1" applyAlignment="1">
      <alignment vertical="center"/>
    </xf>
    <xf numFmtId="4" fontId="4" fillId="0" borderId="0" xfId="0" quotePrefix="1" applyNumberFormat="1" applyFont="1" applyAlignment="1">
      <alignment horizontal="right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right" vertical="center" wrapText="1"/>
    </xf>
    <xf numFmtId="1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14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right" vertical="center"/>
    </xf>
    <xf numFmtId="14" fontId="19" fillId="0" borderId="0" xfId="0" applyNumberFormat="1" applyFont="1" applyAlignment="1">
      <alignment horizontal="right" vertical="center"/>
    </xf>
    <xf numFmtId="14" fontId="15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right" vertical="center"/>
    </xf>
    <xf numFmtId="14" fontId="17" fillId="0" borderId="0" xfId="0" applyNumberFormat="1" applyFont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39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20" fillId="0" borderId="8" xfId="0" applyNumberFormat="1" applyFont="1" applyBorder="1" applyAlignment="1">
      <alignment horizontal="right" vertical="center" wrapText="1"/>
    </xf>
    <xf numFmtId="4" fontId="6" fillId="0" borderId="0" xfId="0" quotePrefix="1" applyNumberFormat="1" applyFont="1" applyAlignment="1">
      <alignment horizontal="right" vertical="center"/>
    </xf>
    <xf numFmtId="4" fontId="22" fillId="0" borderId="0" xfId="0" quotePrefix="1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0" fillId="0" borderId="3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" fontId="20" fillId="0" borderId="1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4" fillId="0" borderId="3" xfId="0" quotePrefix="1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4" fontId="26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" fontId="2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1" fontId="27" fillId="0" borderId="0" xfId="0" applyNumberFormat="1" applyFont="1" applyAlignment="1">
      <alignment horizontal="right" vertical="center" wrapText="1"/>
    </xf>
    <xf numFmtId="14" fontId="27" fillId="0" borderId="0" xfId="0" applyNumberFormat="1" applyFont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4" fontId="4" fillId="0" borderId="26" xfId="0" applyNumberFormat="1" applyFont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72</xdr:row>
      <xdr:rowOff>161192</xdr:rowOff>
    </xdr:from>
    <xdr:ext cx="6416040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AF5113C5-14F0-4068-81F8-FD02F9896FAF}"/>
            </a:ext>
          </a:extLst>
        </xdr:cNvPr>
        <xdr:cNvSpPr txBox="1"/>
      </xdr:nvSpPr>
      <xdr:spPr>
        <a:xfrm>
          <a:off x="381000" y="11767038"/>
          <a:ext cx="64160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254975</xdr:colOff>
      <xdr:row>39</xdr:row>
      <xdr:rowOff>7328</xdr:rowOff>
    </xdr:from>
    <xdr:ext cx="5736984" cy="2908787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4C17D4D0-FD25-460F-AEC6-C3E8FFE52E38}"/>
            </a:ext>
          </a:extLst>
        </xdr:cNvPr>
        <xdr:cNvSpPr txBox="1"/>
      </xdr:nvSpPr>
      <xdr:spPr>
        <a:xfrm>
          <a:off x="504090" y="6293828"/>
          <a:ext cx="5736984" cy="2908787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lvl="0" algn="ctr"/>
          <a:r>
            <a:rPr lang="pt-BR" sz="900" b="0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NOTAS EXPLICATIVAS </a:t>
          </a:r>
        </a:p>
        <a:p>
          <a:pPr lvl="0" algn="l"/>
          <a:r>
            <a:rPr lang="pt-BR" sz="900" b="0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O  Instituto pela Revitalização da Cidadania - </a:t>
          </a:r>
          <a:r>
            <a:rPr lang="pt-BR" sz="9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ReCivitas</a:t>
          </a:r>
          <a:r>
            <a:rPr lang="pt-BR" sz="900" b="0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, encerrou a Demonstração Financeira de 4 de janeiro a 31 de de- -zembro</a:t>
          </a:r>
          <a:r>
            <a:rPr lang="pt-BR" sz="9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2021, onde foram aplicados os Princípios Fundamentais de Contabilidade, aprovados pelo Conselho Federal </a:t>
          </a:r>
        </a:p>
        <a:p>
          <a:pPr lvl="0" algn="l"/>
          <a:r>
            <a:rPr lang="pt-BR" sz="9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Contabilidade em base a Instruções Técnicas vigentes. As receitas e despesas foram reconhecidas respeitado o regi-  -me de competência. Os registros contábeis evidenciam as contas de receitas e despesas, com e sem gratuidade, supe-  -rávit ou déficit, de forma segregada que são identificadas por projetos, para melhor apuração, informação e prestação</a:t>
          </a:r>
          <a:endParaRPr lang="pt-BR" sz="900" b="0" i="1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l"/>
          <a:r>
            <a:rPr lang="pt-BR" sz="9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contas aos associados associados, órgãos governamentais e à sociedade. As receitas e despesas estão registrados  em contas específicas. O valor do superávit e ou déficit é incorporado ao Patrimônio Social, até decisão da AG de Associ-</a:t>
          </a:r>
          <a:endParaRPr lang="pt-BR" sz="900" b="0" i="1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l"/>
          <a:r>
            <a:rPr lang="pt-BR" sz="900" b="0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-ados para a incorporação ao Fundo de Sustentabilidade da Renda Básica ou a outra destinação. </a:t>
          </a:r>
          <a:r>
            <a:rPr lang="pt-BR" sz="9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resultado doexercí-  - cio foi reconhecido em conta especíica </a:t>
          </a:r>
          <a:r>
            <a:rPr lang="pt-BR" sz="900" b="0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do Patrimônio Social.</a:t>
          </a:r>
          <a:r>
            <a:rPr lang="pt-BR" sz="900" b="0" i="1" baseline="0"/>
            <a:t> </a:t>
          </a:r>
        </a:p>
        <a:p>
          <a:pPr lvl="0" algn="l"/>
          <a:r>
            <a:rPr lang="pt-BR" sz="900" b="0" i="1" baseline="0">
              <a:solidFill>
                <a:sysClr val="windowText" lastClr="000000"/>
              </a:solidFill>
            </a:rPr>
            <a:t>O ReCivitas, em virtude da pandemia do COVID-19,  optou pelo adiantamento em janeiro 2021, dos pagamentos, do      exercício 2021, da Renda Básica aos seus participantes. Ainda em março devido a pandemia e a situação de emprego e trabalho em QV, decidiu pelo pagamento de Auxílio Emergencial de R$ 150,00  individual por  família, nos meses de março, abril e maio. sendo que a partir junho passou a pagar o auxílio emergencial individual de R$ 50,00.</a:t>
          </a:r>
        </a:p>
        <a:p>
          <a:pPr lvl="0" algn="ctr"/>
          <a:r>
            <a:rPr lang="pt-BR" sz="900" b="0" i="1" baseline="0">
              <a:solidFill>
                <a:sysClr val="windowText" lastClr="000000"/>
              </a:solidFill>
            </a:rPr>
            <a:t>INSTITUIÇÃO</a:t>
          </a:r>
        </a:p>
        <a:p>
          <a:pPr lvl="0" algn="l"/>
          <a:r>
            <a:rPr lang="pt-BR" sz="900" b="0" i="1" baseline="0">
              <a:solidFill>
                <a:sysClr val="windowText" lastClr="000000"/>
              </a:solidFill>
            </a:rPr>
            <a:t>O Instituto pela Revitalização da Cidadania - ReCivitas, associação civil de fins não econômicos e sem fins lucrativos, que não remunera seus dirigentes e tem como finalidade a realização plena da cidadania através de ações produtivas que promovam e garantam o exercício incondicional dos direitos e deveres fundamentais do ser humano.</a:t>
          </a:r>
        </a:p>
        <a:p>
          <a:pPr lvl="0" algn="ctr"/>
          <a:r>
            <a:rPr lang="pt-BR" sz="9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INVESTINDO EM PESSOAS PARA FORMAR CIDADÃOS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COLOCAMOS TODO NOSSO CAPITAL NO SER HUMANO</a:t>
          </a:r>
          <a:endParaRPr lang="pt-BR" sz="900" b="0" i="1">
            <a:effectLst/>
          </a:endParaRPr>
        </a:p>
        <a:p>
          <a:pPr lvl="0" algn="ctr"/>
          <a:endParaRPr lang="pt-BR" sz="900" b="1" i="1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pethe/Documents/.ReCivitas/.%20Contabilidade/Exerc&#237;cio%202021/14_17%20Relat&#243;rios%20e%20Impress&#227;o/15%20An&#225;lises/15.1%20Quadrimestre/3%20Dezembro%202021/15.3%20Demonstra&#231;&#245;es%20Financeiras%20Quadrimestre%2012_2021%20publica&#231;&#227;o%20demais%20com%20anexos.xlsx?C3778F9F" TargetMode="External"/><Relationship Id="rId1" Type="http://schemas.openxmlformats.org/officeDocument/2006/relationships/externalLinkPath" Target="file:///\\C3778F9F\15.3%20Demonstra&#231;&#245;es%20Financeiras%20Quadrimestre%2012_2021%20publica&#231;&#227;o%20demais%20com%20anex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dez21"/>
      <sheetName val="BP_ne_dez21"/>
      <sheetName val="BP_triê_19_20_21"/>
      <sheetName val="MP_dez21"/>
      <sheetName val="OAR_dez_21"/>
      <sheetName val="OAR_dez19_20_21"/>
    </sheetNames>
    <sheetDataSet>
      <sheetData sheetId="0">
        <row r="6">
          <cell r="G6">
            <v>44561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 algn="ctr">
          <a:defRPr sz="900" b="1" i="0" u="none" strike="noStrike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5"/>
  <sheetViews>
    <sheetView zoomScale="130" zoomScaleNormal="130" workbookViewId="0">
      <selection sqref="A1:XFD1048576"/>
    </sheetView>
  </sheetViews>
  <sheetFormatPr defaultColWidth="9.140625" defaultRowHeight="12.75" customHeight="1" x14ac:dyDescent="0.2"/>
  <cols>
    <col min="1" max="1" width="5.7109375" style="141" customWidth="1"/>
    <col min="2" max="2" width="9.140625" style="1"/>
    <col min="3" max="3" width="50.7109375" style="1" customWidth="1"/>
    <col min="4" max="4" width="20.7109375" style="1" customWidth="1"/>
    <col min="5" max="5" width="10.7109375" style="1" customWidth="1"/>
    <col min="6" max="6" width="1.5703125" style="1" customWidth="1"/>
    <col min="7" max="29" width="9.140625" style="5"/>
    <col min="30" max="16384" width="9.140625" style="1"/>
  </cols>
  <sheetData>
    <row r="1" spans="1:29" ht="12.75" customHeight="1" x14ac:dyDescent="0.2">
      <c r="A1" s="138"/>
      <c r="B1" s="6"/>
      <c r="C1" s="6" t="s">
        <v>0</v>
      </c>
      <c r="D1" s="6"/>
      <c r="E1" s="8"/>
      <c r="F1" s="4"/>
    </row>
    <row r="2" spans="1:29" ht="12.75" customHeight="1" x14ac:dyDescent="0.2">
      <c r="A2" s="139"/>
      <c r="B2" s="6"/>
      <c r="C2" s="6" t="s">
        <v>1</v>
      </c>
      <c r="D2" s="6"/>
      <c r="E2" s="9"/>
      <c r="F2" s="4"/>
    </row>
    <row r="3" spans="1:29" ht="12.75" customHeight="1" x14ac:dyDescent="0.2">
      <c r="A3" s="138"/>
      <c r="B3" s="6"/>
      <c r="C3" s="6" t="s">
        <v>180</v>
      </c>
      <c r="D3" s="6"/>
      <c r="E3" s="10"/>
      <c r="F3" s="4"/>
    </row>
    <row r="4" spans="1:29" ht="12.75" customHeight="1" x14ac:dyDescent="0.2">
      <c r="A4" s="138"/>
      <c r="B4" s="11" t="s">
        <v>3</v>
      </c>
      <c r="C4" s="6" t="s">
        <v>2</v>
      </c>
      <c r="D4" s="12"/>
      <c r="E4" s="9"/>
      <c r="F4" s="4"/>
    </row>
    <row r="5" spans="1:29" ht="12.75" customHeight="1" x14ac:dyDescent="0.2">
      <c r="A5" s="138"/>
      <c r="B5" s="14"/>
      <c r="C5" s="8" t="s">
        <v>4</v>
      </c>
      <c r="D5" s="8"/>
      <c r="E5" s="142">
        <v>44561</v>
      </c>
      <c r="F5" s="4"/>
    </row>
    <row r="6" spans="1:29" s="16" customFormat="1" ht="12.75" customHeight="1" x14ac:dyDescent="0.2">
      <c r="A6" s="138"/>
      <c r="B6" s="17" t="s">
        <v>5</v>
      </c>
      <c r="C6" s="18" t="s">
        <v>6</v>
      </c>
      <c r="D6" s="18"/>
      <c r="E6" s="19" t="s">
        <v>7</v>
      </c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21" customFormat="1" ht="12.75" customHeight="1" x14ac:dyDescent="0.2">
      <c r="A7" s="138"/>
      <c r="B7" s="22">
        <v>1</v>
      </c>
      <c r="C7" s="7" t="s">
        <v>8</v>
      </c>
      <c r="D7" s="7"/>
      <c r="E7" s="23">
        <f>E8+E18+E25</f>
        <v>112029.91</v>
      </c>
      <c r="F7" s="20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12.75" customHeight="1" x14ac:dyDescent="0.2">
      <c r="A8" s="139"/>
      <c r="B8" s="22">
        <v>11</v>
      </c>
      <c r="C8" s="7" t="s">
        <v>9</v>
      </c>
      <c r="D8" s="7"/>
      <c r="E8" s="24">
        <f>E9+E11+E14+E16</f>
        <v>4627.71</v>
      </c>
      <c r="F8" s="4"/>
    </row>
    <row r="9" spans="1:29" ht="12.75" customHeight="1" x14ac:dyDescent="0.2">
      <c r="A9" s="138"/>
      <c r="B9" s="22">
        <v>111</v>
      </c>
      <c r="C9" s="7" t="s">
        <v>10</v>
      </c>
      <c r="D9" s="7"/>
      <c r="E9" s="25">
        <f>E10</f>
        <v>5.84</v>
      </c>
      <c r="F9" s="4"/>
    </row>
    <row r="10" spans="1:29" ht="12.75" customHeight="1" x14ac:dyDescent="0.2">
      <c r="A10" s="138"/>
      <c r="B10" s="22">
        <v>1111</v>
      </c>
      <c r="C10" s="7" t="s">
        <v>11</v>
      </c>
      <c r="D10" s="7"/>
      <c r="E10" s="27">
        <v>5.84</v>
      </c>
      <c r="F10" s="4"/>
    </row>
    <row r="11" spans="1:29" ht="12.75" customHeight="1" x14ac:dyDescent="0.2">
      <c r="A11" s="138"/>
      <c r="B11" s="22">
        <v>112</v>
      </c>
      <c r="C11" s="7" t="s">
        <v>12</v>
      </c>
      <c r="D11" s="7"/>
      <c r="E11" s="29">
        <f>E12</f>
        <v>2493.96</v>
      </c>
      <c r="F11" s="28"/>
    </row>
    <row r="12" spans="1:29" ht="12.75" customHeight="1" x14ac:dyDescent="0.2">
      <c r="A12" s="138"/>
      <c r="B12" s="22">
        <v>1121</v>
      </c>
      <c r="C12" s="7" t="s">
        <v>13</v>
      </c>
      <c r="D12" s="7"/>
      <c r="E12" s="30">
        <f>SUM(E13:E13)</f>
        <v>2493.96</v>
      </c>
      <c r="F12" s="4"/>
    </row>
    <row r="13" spans="1:29" ht="12.75" customHeight="1" x14ac:dyDescent="0.2">
      <c r="A13" s="138"/>
      <c r="B13" s="22">
        <v>11211</v>
      </c>
      <c r="C13" s="7" t="s">
        <v>14</v>
      </c>
      <c r="D13" s="7"/>
      <c r="E13" s="9">
        <v>2493.96</v>
      </c>
      <c r="F13" s="4"/>
    </row>
    <row r="14" spans="1:29" ht="12.75" customHeight="1" x14ac:dyDescent="0.2">
      <c r="A14" s="138"/>
      <c r="B14" s="22">
        <v>113</v>
      </c>
      <c r="C14" s="31" t="s">
        <v>15</v>
      </c>
      <c r="D14" s="31"/>
      <c r="E14" s="29">
        <f>E15</f>
        <v>2050</v>
      </c>
      <c r="F14" s="4"/>
    </row>
    <row r="15" spans="1:29" ht="12.75" customHeight="1" x14ac:dyDescent="0.2">
      <c r="A15" s="140"/>
      <c r="B15" s="22">
        <v>1131</v>
      </c>
      <c r="C15" s="31" t="s">
        <v>16</v>
      </c>
      <c r="D15" s="31"/>
      <c r="E15" s="9">
        <f>2050</f>
        <v>2050</v>
      </c>
      <c r="F15" s="4"/>
    </row>
    <row r="16" spans="1:29" ht="12.75" customHeight="1" x14ac:dyDescent="0.2">
      <c r="A16" s="140"/>
      <c r="B16" s="22">
        <v>117</v>
      </c>
      <c r="C16" s="7" t="s">
        <v>17</v>
      </c>
      <c r="D16" s="7"/>
      <c r="E16" s="29">
        <f>E17</f>
        <v>77.91</v>
      </c>
      <c r="F16" s="4"/>
    </row>
    <row r="17" spans="1:29" ht="12.75" customHeight="1" x14ac:dyDescent="0.2">
      <c r="A17" s="140"/>
      <c r="B17" s="22">
        <v>1171</v>
      </c>
      <c r="C17" s="7" t="s">
        <v>18</v>
      </c>
      <c r="D17" s="7"/>
      <c r="E17" s="9">
        <v>77.91</v>
      </c>
      <c r="F17" s="4"/>
    </row>
    <row r="18" spans="1:29" ht="12.75" customHeight="1" x14ac:dyDescent="0.2">
      <c r="A18" s="140"/>
      <c r="B18" s="22">
        <v>12</v>
      </c>
      <c r="C18" s="7" t="s">
        <v>19</v>
      </c>
      <c r="D18" s="7"/>
      <c r="E18" s="32">
        <f>E19+E22</f>
        <v>106722.4</v>
      </c>
      <c r="F18" s="4"/>
    </row>
    <row r="19" spans="1:29" ht="12.75" customHeight="1" x14ac:dyDescent="0.2">
      <c r="A19" s="140"/>
      <c r="B19" s="22">
        <v>122</v>
      </c>
      <c r="C19" s="7" t="s">
        <v>20</v>
      </c>
      <c r="D19" s="7"/>
      <c r="E19" s="29">
        <f>E20</f>
        <v>82220.83</v>
      </c>
      <c r="F19" s="4"/>
      <c r="I19" s="28"/>
    </row>
    <row r="20" spans="1:29" ht="12.75" customHeight="1" x14ac:dyDescent="0.2">
      <c r="A20" s="138"/>
      <c r="B20" s="22">
        <v>1221</v>
      </c>
      <c r="C20" s="7" t="s">
        <v>21</v>
      </c>
      <c r="D20" s="7"/>
      <c r="E20" s="30">
        <f>E21</f>
        <v>82220.83</v>
      </c>
      <c r="F20" s="4"/>
      <c r="I20" s="28"/>
    </row>
    <row r="21" spans="1:29" ht="12.75" customHeight="1" x14ac:dyDescent="0.2">
      <c r="A21" s="138"/>
      <c r="B21" s="22">
        <v>12212</v>
      </c>
      <c r="C21" s="7" t="s">
        <v>22</v>
      </c>
      <c r="D21" s="7"/>
      <c r="E21" s="33">
        <v>82220.83</v>
      </c>
      <c r="F21" s="4"/>
      <c r="I21" s="28"/>
    </row>
    <row r="22" spans="1:29" ht="12.75" customHeight="1" x14ac:dyDescent="0.2">
      <c r="A22" s="138"/>
      <c r="B22" s="22">
        <v>124</v>
      </c>
      <c r="C22" s="7" t="s">
        <v>23</v>
      </c>
      <c r="D22" s="7"/>
      <c r="E22" s="29">
        <f>E23+E24</f>
        <v>24501.57</v>
      </c>
      <c r="F22" s="4"/>
    </row>
    <row r="23" spans="1:29" ht="12.75" customHeight="1" x14ac:dyDescent="0.2">
      <c r="A23" s="138"/>
      <c r="B23" s="22">
        <v>1241</v>
      </c>
      <c r="C23" s="7" t="s">
        <v>24</v>
      </c>
      <c r="D23" s="7"/>
      <c r="E23" s="9">
        <v>2115.1799999999998</v>
      </c>
      <c r="F23" s="4"/>
    </row>
    <row r="24" spans="1:29" ht="12.75" customHeight="1" x14ac:dyDescent="0.2">
      <c r="A24" s="138"/>
      <c r="B24" s="22">
        <v>1243</v>
      </c>
      <c r="C24" s="7" t="s">
        <v>25</v>
      </c>
      <c r="D24" s="7"/>
      <c r="E24" s="25">
        <v>22386.39</v>
      </c>
      <c r="F24" s="4"/>
    </row>
    <row r="25" spans="1:29" ht="12.75" customHeight="1" x14ac:dyDescent="0.2">
      <c r="A25" s="140"/>
      <c r="B25" s="22">
        <v>14</v>
      </c>
      <c r="C25" s="7" t="s">
        <v>26</v>
      </c>
      <c r="D25" s="7"/>
      <c r="E25" s="24">
        <f>E26</f>
        <v>679.8</v>
      </c>
      <c r="F25" s="4"/>
    </row>
    <row r="26" spans="1:29" s="21" customFormat="1" ht="12.75" customHeight="1" x14ac:dyDescent="0.2">
      <c r="A26" s="140"/>
      <c r="B26" s="22">
        <v>147</v>
      </c>
      <c r="C26" s="7" t="s">
        <v>27</v>
      </c>
      <c r="D26" s="7"/>
      <c r="E26" s="33">
        <v>679.8</v>
      </c>
      <c r="F26" s="4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2.75" customHeight="1" x14ac:dyDescent="0.2">
      <c r="A27" s="140"/>
      <c r="B27" s="22"/>
      <c r="C27" s="34"/>
      <c r="D27" s="34"/>
      <c r="E27" s="32"/>
      <c r="F27" s="20"/>
    </row>
    <row r="28" spans="1:29" ht="12.75" customHeight="1" x14ac:dyDescent="0.2">
      <c r="A28" s="140"/>
      <c r="B28" s="35">
        <v>2</v>
      </c>
      <c r="C28" s="36" t="s">
        <v>28</v>
      </c>
      <c r="D28" s="36"/>
      <c r="E28" s="23">
        <f>E29+E33+E35</f>
        <v>-112029.91</v>
      </c>
      <c r="F28" s="15"/>
    </row>
    <row r="29" spans="1:29" ht="12.75" customHeight="1" x14ac:dyDescent="0.2">
      <c r="A29" s="140"/>
      <c r="B29" s="22">
        <v>22</v>
      </c>
      <c r="C29" s="34" t="s">
        <v>29</v>
      </c>
      <c r="D29" s="34"/>
      <c r="E29" s="32">
        <f>E30</f>
        <v>-105292.17</v>
      </c>
      <c r="F29" s="15"/>
    </row>
    <row r="30" spans="1:29" ht="12.75" customHeight="1" x14ac:dyDescent="0.2">
      <c r="A30" s="140"/>
      <c r="B30" s="22">
        <v>221</v>
      </c>
      <c r="C30" s="34" t="s">
        <v>30</v>
      </c>
      <c r="D30" s="34"/>
      <c r="E30" s="29">
        <f>SUM(E31:E32)</f>
        <v>-105292.17</v>
      </c>
      <c r="F30" s="15"/>
    </row>
    <row r="31" spans="1:29" ht="12.75" customHeight="1" x14ac:dyDescent="0.2">
      <c r="A31" s="140"/>
      <c r="B31" s="22">
        <v>2211</v>
      </c>
      <c r="C31" s="34" t="s">
        <v>31</v>
      </c>
      <c r="D31" s="34"/>
      <c r="E31" s="33">
        <v>-91002.34</v>
      </c>
      <c r="F31" s="15"/>
    </row>
    <row r="32" spans="1:29" ht="12.75" customHeight="1" x14ac:dyDescent="0.2">
      <c r="A32" s="138"/>
      <c r="B32" s="22"/>
      <c r="C32" s="34" t="s">
        <v>32</v>
      </c>
      <c r="D32" s="34"/>
      <c r="E32" s="9">
        <v>-14289.83</v>
      </c>
      <c r="F32" s="4"/>
    </row>
    <row r="33" spans="1:29" ht="12.75" customHeight="1" x14ac:dyDescent="0.2">
      <c r="A33" s="138"/>
      <c r="B33" s="22">
        <v>23</v>
      </c>
      <c r="C33" s="37" t="s">
        <v>33</v>
      </c>
      <c r="D33" s="37"/>
      <c r="E33" s="32">
        <f>E34</f>
        <v>-13086.17</v>
      </c>
      <c r="F33" s="4"/>
    </row>
    <row r="34" spans="1:29" ht="12.75" customHeight="1" x14ac:dyDescent="0.2">
      <c r="A34" s="138"/>
      <c r="B34" s="22">
        <v>231</v>
      </c>
      <c r="C34" s="34" t="s">
        <v>34</v>
      </c>
      <c r="D34" s="34"/>
      <c r="E34" s="29">
        <v>-13086.17</v>
      </c>
      <c r="F34" s="4"/>
    </row>
    <row r="35" spans="1:29" ht="12.75" customHeight="1" x14ac:dyDescent="0.2">
      <c r="A35" s="138"/>
      <c r="B35" s="22">
        <v>24</v>
      </c>
      <c r="C35" s="7" t="s">
        <v>35</v>
      </c>
      <c r="D35" s="7"/>
      <c r="E35" s="32">
        <f>E36</f>
        <v>6348.43</v>
      </c>
      <c r="F35" s="4"/>
    </row>
    <row r="36" spans="1:29" ht="12.75" customHeight="1" x14ac:dyDescent="0.2">
      <c r="A36" s="138"/>
      <c r="B36" s="22">
        <v>243</v>
      </c>
      <c r="C36" s="7" t="s">
        <v>36</v>
      </c>
      <c r="D36" s="7"/>
      <c r="E36" s="29">
        <f>E37</f>
        <v>6348.43</v>
      </c>
      <c r="F36" s="4"/>
    </row>
    <row r="37" spans="1:29" ht="12.75" customHeight="1" x14ac:dyDescent="0.2">
      <c r="A37" s="140"/>
      <c r="B37" s="22">
        <v>2433</v>
      </c>
      <c r="C37" s="38" t="s">
        <v>37</v>
      </c>
      <c r="D37" s="38"/>
      <c r="E37" s="33">
        <v>6348.43</v>
      </c>
      <c r="F37" s="4"/>
    </row>
    <row r="38" spans="1:29" s="21" customFormat="1" ht="12.75" customHeight="1" x14ac:dyDescent="0.2">
      <c r="A38" s="140"/>
      <c r="B38" s="22"/>
      <c r="C38" s="7"/>
      <c r="D38" s="7"/>
      <c r="E38" s="9"/>
      <c r="F38" s="4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2.75" customHeight="1" x14ac:dyDescent="0.2">
      <c r="A39" s="140"/>
      <c r="B39" s="22">
        <v>3</v>
      </c>
      <c r="C39" s="7" t="s">
        <v>38</v>
      </c>
      <c r="D39" s="7"/>
      <c r="E39" s="39">
        <f>E40+E42+E46</f>
        <v>-116007.73999999999</v>
      </c>
      <c r="F39" s="20"/>
    </row>
    <row r="40" spans="1:29" ht="12.75" customHeight="1" x14ac:dyDescent="0.2">
      <c r="A40" s="140"/>
      <c r="B40" s="35">
        <v>31</v>
      </c>
      <c r="C40" s="22" t="s">
        <v>39</v>
      </c>
      <c r="D40" s="22"/>
      <c r="E40" s="40">
        <f>E41</f>
        <v>-40752.31</v>
      </c>
      <c r="F40" s="4"/>
    </row>
    <row r="41" spans="1:29" ht="12.75" customHeight="1" x14ac:dyDescent="0.2">
      <c r="A41" s="140"/>
      <c r="B41" s="22">
        <v>311</v>
      </c>
      <c r="C41" s="22" t="s">
        <v>40</v>
      </c>
      <c r="D41" s="22"/>
      <c r="E41" s="27">
        <v>-40752.31</v>
      </c>
      <c r="F41" s="4"/>
    </row>
    <row r="42" spans="1:29" ht="12.75" customHeight="1" x14ac:dyDescent="0.2">
      <c r="A42" s="140"/>
      <c r="B42" s="22">
        <v>33</v>
      </c>
      <c r="C42" s="22" t="s">
        <v>41</v>
      </c>
      <c r="D42" s="22"/>
      <c r="E42" s="27">
        <f>E43+E44+E45</f>
        <v>-33015.43</v>
      </c>
      <c r="F42" s="4"/>
    </row>
    <row r="43" spans="1:29" ht="12.75" customHeight="1" x14ac:dyDescent="0.2">
      <c r="A43" s="140"/>
      <c r="B43" s="22">
        <v>331</v>
      </c>
      <c r="C43" s="22" t="s">
        <v>42</v>
      </c>
      <c r="D43" s="22"/>
      <c r="E43" s="27">
        <v>-1730.3</v>
      </c>
      <c r="F43" s="4"/>
    </row>
    <row r="44" spans="1:29" ht="12.75" customHeight="1" x14ac:dyDescent="0.2">
      <c r="A44" s="140"/>
      <c r="B44" s="22">
        <v>333</v>
      </c>
      <c r="C44" s="22" t="s">
        <v>43</v>
      </c>
      <c r="D44" s="22"/>
      <c r="E44" s="27">
        <v>-28553.47</v>
      </c>
      <c r="F44" s="4"/>
    </row>
    <row r="45" spans="1:29" ht="12.75" customHeight="1" x14ac:dyDescent="0.2">
      <c r="A45" s="138"/>
      <c r="B45" s="22">
        <v>338</v>
      </c>
      <c r="C45" s="22" t="s">
        <v>44</v>
      </c>
      <c r="D45" s="22"/>
      <c r="E45" s="27">
        <v>-2731.66</v>
      </c>
      <c r="F45" s="4"/>
    </row>
    <row r="46" spans="1:29" ht="12.75" customHeight="1" x14ac:dyDescent="0.2">
      <c r="A46" s="138"/>
      <c r="B46" s="22">
        <v>34</v>
      </c>
      <c r="C46" s="22" t="s">
        <v>77</v>
      </c>
      <c r="D46" s="22"/>
      <c r="E46" s="40">
        <v>-42240</v>
      </c>
      <c r="F46" s="4"/>
    </row>
    <row r="47" spans="1:29" ht="12.75" customHeight="1" x14ac:dyDescent="0.2">
      <c r="A47" s="138"/>
      <c r="B47" s="22"/>
      <c r="C47" s="7"/>
      <c r="D47" s="7"/>
      <c r="E47" s="32"/>
      <c r="F47" s="4"/>
    </row>
    <row r="48" spans="1:29" ht="12.75" customHeight="1" x14ac:dyDescent="0.2">
      <c r="A48" s="138"/>
      <c r="B48" s="35">
        <v>4</v>
      </c>
      <c r="C48" s="36" t="s">
        <v>45</v>
      </c>
      <c r="D48" s="36"/>
      <c r="E48" s="41">
        <f>E49+E52</f>
        <v>122356.17</v>
      </c>
      <c r="F48" s="4"/>
    </row>
    <row r="49" spans="1:6" ht="12.75" customHeight="1" x14ac:dyDescent="0.2">
      <c r="A49" s="138"/>
      <c r="B49" s="22">
        <v>41</v>
      </c>
      <c r="C49" s="22" t="s">
        <v>46</v>
      </c>
      <c r="D49" s="22"/>
      <c r="E49" s="32">
        <f>E50+E51</f>
        <v>118290</v>
      </c>
      <c r="F49" s="4"/>
    </row>
    <row r="50" spans="1:6" ht="12.75" customHeight="1" x14ac:dyDescent="0.2">
      <c r="A50" s="138"/>
      <c r="B50" s="22">
        <v>41697</v>
      </c>
      <c r="C50" s="22" t="s">
        <v>79</v>
      </c>
      <c r="D50" s="22"/>
      <c r="E50" s="9">
        <v>42240</v>
      </c>
      <c r="F50" s="4"/>
    </row>
    <row r="51" spans="1:6" ht="12.75" customHeight="1" x14ac:dyDescent="0.2">
      <c r="A51" s="138"/>
      <c r="B51" s="42">
        <v>41698</v>
      </c>
      <c r="C51" s="7" t="s">
        <v>78</v>
      </c>
      <c r="D51" s="7"/>
      <c r="E51" s="9">
        <v>76050</v>
      </c>
      <c r="F51" s="4"/>
    </row>
    <row r="52" spans="1:6" ht="12.75" customHeight="1" x14ac:dyDescent="0.2">
      <c r="A52" s="138"/>
      <c r="B52" s="42">
        <v>42</v>
      </c>
      <c r="C52" s="7" t="s">
        <v>47</v>
      </c>
      <c r="D52" s="7"/>
      <c r="E52" s="32">
        <f>SUM(E53:E55)</f>
        <v>4066.17</v>
      </c>
      <c r="F52" s="4"/>
    </row>
    <row r="53" spans="1:6" ht="12.75" customHeight="1" x14ac:dyDescent="0.2">
      <c r="A53" s="138"/>
      <c r="B53" s="22">
        <v>423</v>
      </c>
      <c r="C53" s="7" t="s">
        <v>48</v>
      </c>
      <c r="D53" s="7"/>
      <c r="E53" s="9">
        <v>0</v>
      </c>
      <c r="F53" s="4"/>
    </row>
    <row r="54" spans="1:6" ht="12.75" customHeight="1" x14ac:dyDescent="0.2">
      <c r="A54" s="138"/>
      <c r="B54" s="22">
        <v>424</v>
      </c>
      <c r="C54" s="37" t="s">
        <v>49</v>
      </c>
      <c r="D54" s="37"/>
      <c r="E54" s="9">
        <v>647.54</v>
      </c>
      <c r="F54" s="4"/>
    </row>
    <row r="55" spans="1:6" ht="12.75" customHeight="1" x14ac:dyDescent="0.2">
      <c r="A55" s="138"/>
      <c r="B55" s="22">
        <v>425</v>
      </c>
      <c r="C55" s="7" t="s">
        <v>50</v>
      </c>
      <c r="D55" s="7"/>
      <c r="E55" s="9">
        <v>3418.63</v>
      </c>
      <c r="F55" s="4"/>
    </row>
    <row r="56" spans="1:6" ht="12.75" customHeight="1" x14ac:dyDescent="0.2">
      <c r="A56" s="138"/>
      <c r="B56" s="5"/>
      <c r="C56" s="5"/>
      <c r="D56" s="5"/>
      <c r="E56" s="9"/>
      <c r="F56" s="4"/>
    </row>
    <row r="57" spans="1:6" ht="12.75" customHeight="1" x14ac:dyDescent="0.2">
      <c r="A57" s="138"/>
      <c r="B57" s="5" t="s">
        <v>163</v>
      </c>
      <c r="C57" s="5"/>
      <c r="D57" s="5"/>
      <c r="E57" s="9"/>
      <c r="F57" s="4"/>
    </row>
    <row r="58" spans="1:6" ht="12.75" customHeight="1" x14ac:dyDescent="0.2">
      <c r="A58" s="138"/>
      <c r="B58" s="5" t="s">
        <v>172</v>
      </c>
      <c r="C58" s="5"/>
      <c r="D58" s="5"/>
      <c r="E58" s="7"/>
      <c r="F58" s="4"/>
    </row>
    <row r="59" spans="1:6" ht="12.75" customHeight="1" x14ac:dyDescent="0.2">
      <c r="A59" s="138"/>
      <c r="B59" s="5"/>
      <c r="C59" s="5"/>
      <c r="D59" s="5"/>
      <c r="E59" s="7"/>
      <c r="F59" s="4"/>
    </row>
    <row r="60" spans="1:6" ht="12.75" customHeight="1" x14ac:dyDescent="0.2">
      <c r="A60" s="140"/>
      <c r="B60" s="5"/>
      <c r="C60" s="6"/>
      <c r="D60" s="6"/>
      <c r="E60" s="7"/>
      <c r="F60" s="4"/>
    </row>
    <row r="61" spans="1:6" ht="12.75" customHeight="1" x14ac:dyDescent="0.2">
      <c r="A61" s="140"/>
      <c r="B61" s="7" t="s">
        <v>51</v>
      </c>
      <c r="C61" s="5"/>
      <c r="D61" s="5"/>
      <c r="E61" s="7"/>
      <c r="F61" s="4"/>
    </row>
    <row r="62" spans="1:6" ht="12.75" customHeight="1" x14ac:dyDescent="0.2">
      <c r="A62" s="140"/>
      <c r="B62" s="7"/>
      <c r="C62" s="5"/>
      <c r="D62" s="5"/>
      <c r="E62" s="7"/>
      <c r="F62" s="4"/>
    </row>
    <row r="63" spans="1:6" ht="12.75" customHeight="1" x14ac:dyDescent="0.2">
      <c r="A63" s="140"/>
      <c r="B63" s="7"/>
      <c r="C63" s="5"/>
      <c r="D63" s="5"/>
      <c r="E63" s="7"/>
      <c r="F63" s="4"/>
    </row>
    <row r="64" spans="1:6" ht="12.75" customHeight="1" x14ac:dyDescent="0.2">
      <c r="A64" s="140"/>
      <c r="B64" s="7" t="s">
        <v>175</v>
      </c>
      <c r="C64" s="28"/>
      <c r="D64" s="5" t="s">
        <v>173</v>
      </c>
      <c r="E64" s="7"/>
      <c r="F64" s="4"/>
    </row>
    <row r="65" spans="1:7" ht="12.75" customHeight="1" x14ac:dyDescent="0.2">
      <c r="A65" s="140"/>
      <c r="B65" s="7" t="s">
        <v>176</v>
      </c>
      <c r="C65" s="5"/>
      <c r="D65" s="5" t="s">
        <v>174</v>
      </c>
      <c r="E65" s="7"/>
      <c r="F65" s="4"/>
    </row>
    <row r="66" spans="1:7" ht="12.75" customHeight="1" x14ac:dyDescent="0.2">
      <c r="A66" s="140"/>
      <c r="B66" s="7" t="s">
        <v>141</v>
      </c>
      <c r="C66" s="5"/>
      <c r="D66" s="5" t="s">
        <v>168</v>
      </c>
      <c r="E66" s="9"/>
      <c r="F66" s="4"/>
    </row>
    <row r="67" spans="1:7" ht="12.75" customHeight="1" x14ac:dyDescent="0.2">
      <c r="A67" s="140"/>
      <c r="B67" s="43"/>
      <c r="C67" s="5"/>
      <c r="D67" s="5"/>
      <c r="E67" s="9"/>
      <c r="F67" s="4"/>
      <c r="G67" s="22"/>
    </row>
    <row r="68" spans="1:7" ht="12.75" customHeight="1" x14ac:dyDescent="0.2">
      <c r="A68" s="140"/>
      <c r="B68" s="43"/>
      <c r="C68" s="5"/>
      <c r="D68" s="5"/>
      <c r="E68" s="9"/>
      <c r="F68" s="4"/>
      <c r="G68" s="22">
        <v>68</v>
      </c>
    </row>
    <row r="69" spans="1:7" ht="12.75" customHeight="1" x14ac:dyDescent="0.2">
      <c r="A69" s="140"/>
      <c r="B69" s="44"/>
      <c r="C69" s="5"/>
      <c r="D69" s="5"/>
      <c r="E69" s="7"/>
      <c r="F69" s="4"/>
    </row>
    <row r="70" spans="1:7" ht="12.75" customHeight="1" x14ac:dyDescent="0.2">
      <c r="A70" s="138"/>
      <c r="B70" s="7"/>
      <c r="C70" s="5"/>
      <c r="D70" s="5"/>
      <c r="E70" s="7"/>
      <c r="F70" s="4"/>
    </row>
    <row r="71" spans="1:7" ht="12.75" customHeight="1" x14ac:dyDescent="0.2">
      <c r="A71" s="138"/>
      <c r="B71" s="44"/>
      <c r="C71" s="5"/>
      <c r="D71" s="5"/>
      <c r="E71" s="7"/>
      <c r="F71" s="4"/>
    </row>
    <row r="72" spans="1:7" ht="12.75" customHeight="1" x14ac:dyDescent="0.2">
      <c r="A72" s="138"/>
      <c r="B72" s="44"/>
      <c r="C72" s="5"/>
      <c r="D72" s="5"/>
      <c r="E72" s="7"/>
      <c r="F72" s="4"/>
    </row>
    <row r="73" spans="1:7" ht="12.75" customHeight="1" x14ac:dyDescent="0.2">
      <c r="A73" s="138"/>
      <c r="B73" s="7"/>
      <c r="C73" s="5"/>
      <c r="D73" s="5"/>
      <c r="E73" s="7"/>
      <c r="F73" s="4"/>
    </row>
    <row r="74" spans="1:7" ht="12.75" customHeight="1" x14ac:dyDescent="0.2">
      <c r="A74" s="140"/>
      <c r="B74" s="7"/>
      <c r="C74" s="5"/>
      <c r="D74" s="5"/>
      <c r="E74" s="7"/>
      <c r="F74" s="4"/>
    </row>
    <row r="75" spans="1:7" ht="12.75" customHeight="1" x14ac:dyDescent="0.2">
      <c r="A75" s="140"/>
      <c r="B75" s="7"/>
      <c r="C75" s="5"/>
      <c r="D75" s="5"/>
      <c r="E75" s="7"/>
      <c r="F75" s="4"/>
    </row>
    <row r="76" spans="1:7" ht="12.75" customHeight="1" x14ac:dyDescent="0.2">
      <c r="A76" s="140"/>
      <c r="B76" s="7"/>
      <c r="C76" s="5"/>
      <c r="D76" s="5"/>
      <c r="E76" s="7"/>
      <c r="F76" s="4"/>
    </row>
    <row r="77" spans="1:7" ht="12.75" customHeight="1" x14ac:dyDescent="0.2">
      <c r="A77" s="140"/>
      <c r="B77" s="7"/>
      <c r="C77" s="5"/>
      <c r="D77" s="5"/>
      <c r="E77" s="7"/>
      <c r="F77" s="4"/>
    </row>
    <row r="78" spans="1:7" ht="12.75" customHeight="1" x14ac:dyDescent="0.2">
      <c r="A78" s="140"/>
      <c r="B78" s="7"/>
      <c r="C78" s="5"/>
      <c r="D78" s="5"/>
      <c r="E78" s="7"/>
      <c r="F78" s="4"/>
    </row>
    <row r="79" spans="1:7" ht="12.75" customHeight="1" x14ac:dyDescent="0.2">
      <c r="A79" s="140"/>
      <c r="B79" s="7"/>
      <c r="C79" s="5"/>
      <c r="D79" s="5"/>
      <c r="E79" s="7"/>
      <c r="F79" s="4"/>
    </row>
    <row r="80" spans="1:7" ht="12.75" customHeight="1" x14ac:dyDescent="0.2">
      <c r="A80" s="140"/>
      <c r="B80" s="7"/>
      <c r="C80" s="5"/>
      <c r="D80" s="5"/>
      <c r="E80" s="7"/>
      <c r="F80" s="4"/>
    </row>
    <row r="81" spans="1:6" ht="12.75" customHeight="1" x14ac:dyDescent="0.2">
      <c r="A81" s="138"/>
      <c r="B81" s="7"/>
      <c r="C81" s="5"/>
      <c r="D81" s="5"/>
      <c r="E81" s="7"/>
      <c r="F81" s="4"/>
    </row>
    <row r="82" spans="1:6" ht="12.75" customHeight="1" x14ac:dyDescent="0.2">
      <c r="A82" s="140"/>
      <c r="B82" s="7"/>
      <c r="C82" s="5"/>
      <c r="D82" s="5"/>
      <c r="E82" s="7"/>
      <c r="F82" s="4"/>
    </row>
    <row r="83" spans="1:6" ht="12.75" customHeight="1" x14ac:dyDescent="0.2">
      <c r="A83" s="140"/>
      <c r="B83" s="7"/>
      <c r="C83" s="5"/>
      <c r="D83" s="5"/>
      <c r="E83" s="7"/>
      <c r="F83" s="4"/>
    </row>
    <row r="84" spans="1:6" ht="12.75" customHeight="1" x14ac:dyDescent="0.2">
      <c r="A84" s="140"/>
      <c r="B84" s="7"/>
      <c r="C84" s="5"/>
      <c r="D84" s="5"/>
      <c r="E84" s="7"/>
      <c r="F84" s="4"/>
    </row>
    <row r="85" spans="1:6" ht="12.75" customHeight="1" x14ac:dyDescent="0.2">
      <c r="A85" s="140"/>
      <c r="B85" s="7"/>
      <c r="C85" s="5"/>
      <c r="D85" s="5"/>
      <c r="E85" s="7"/>
      <c r="F85" s="4"/>
    </row>
    <row r="86" spans="1:6" ht="12.75" customHeight="1" x14ac:dyDescent="0.2">
      <c r="A86" s="140"/>
      <c r="B86" s="7"/>
      <c r="C86" s="5"/>
      <c r="D86" s="5"/>
      <c r="E86" s="7"/>
      <c r="F86" s="4"/>
    </row>
    <row r="87" spans="1:6" ht="12.75" customHeight="1" x14ac:dyDescent="0.2">
      <c r="A87" s="140"/>
      <c r="B87" s="7"/>
      <c r="C87" s="5"/>
      <c r="D87" s="5"/>
      <c r="E87" s="7"/>
      <c r="F87" s="4"/>
    </row>
    <row r="88" spans="1:6" ht="12.75" customHeight="1" x14ac:dyDescent="0.2">
      <c r="A88" s="140"/>
      <c r="B88" s="7"/>
      <c r="C88" s="5"/>
      <c r="D88" s="5"/>
      <c r="E88" s="7"/>
      <c r="F88" s="4"/>
    </row>
    <row r="89" spans="1:6" ht="12.75" customHeight="1" x14ac:dyDescent="0.2">
      <c r="A89" s="140"/>
      <c r="B89" s="7"/>
      <c r="C89" s="5"/>
      <c r="D89" s="5"/>
      <c r="E89" s="7"/>
      <c r="F89" s="4"/>
    </row>
    <row r="90" spans="1:6" ht="12.75" customHeight="1" x14ac:dyDescent="0.2">
      <c r="A90" s="140"/>
      <c r="B90" s="7"/>
      <c r="C90" s="5"/>
      <c r="D90" s="5"/>
      <c r="E90" s="7"/>
      <c r="F90" s="4"/>
    </row>
    <row r="91" spans="1:6" ht="12.75" customHeight="1" x14ac:dyDescent="0.2">
      <c r="A91" s="140"/>
      <c r="B91" s="7"/>
      <c r="C91" s="5"/>
      <c r="D91" s="5"/>
      <c r="E91" s="7"/>
      <c r="F91" s="4"/>
    </row>
    <row r="92" spans="1:6" ht="12.75" customHeight="1" x14ac:dyDescent="0.2">
      <c r="A92" s="140"/>
      <c r="B92" s="7"/>
      <c r="C92" s="5"/>
      <c r="D92" s="5"/>
      <c r="E92" s="7"/>
      <c r="F92" s="4"/>
    </row>
    <row r="93" spans="1:6" ht="12.75" customHeight="1" x14ac:dyDescent="0.2">
      <c r="A93" s="138"/>
      <c r="B93" s="7"/>
      <c r="C93" s="5"/>
      <c r="D93" s="5"/>
      <c r="E93" s="7"/>
      <c r="F93" s="4"/>
    </row>
    <row r="94" spans="1:6" ht="12.75" customHeight="1" x14ac:dyDescent="0.2">
      <c r="A94" s="138"/>
      <c r="B94" s="45"/>
      <c r="C94" s="5"/>
      <c r="D94" s="5"/>
      <c r="E94" s="7"/>
      <c r="F94" s="4"/>
    </row>
    <row r="95" spans="1:6" ht="12.75" customHeight="1" x14ac:dyDescent="0.2">
      <c r="A95" s="138"/>
      <c r="B95" s="7"/>
      <c r="C95" s="5"/>
      <c r="D95" s="5"/>
      <c r="E95" s="7"/>
      <c r="F95" s="4"/>
    </row>
    <row r="96" spans="1:6" ht="12.75" customHeight="1" x14ac:dyDescent="0.2">
      <c r="A96" s="138"/>
      <c r="B96" s="45"/>
      <c r="C96" s="5"/>
      <c r="D96" s="5"/>
      <c r="E96" s="7"/>
      <c r="F96" s="4"/>
    </row>
    <row r="97" spans="1:6" ht="12.75" customHeight="1" x14ac:dyDescent="0.2">
      <c r="A97" s="138"/>
      <c r="B97" s="7"/>
      <c r="C97" s="5"/>
      <c r="D97" s="5"/>
      <c r="E97" s="7"/>
      <c r="F97" s="4"/>
    </row>
    <row r="98" spans="1:6" ht="12.75" customHeight="1" x14ac:dyDescent="0.2">
      <c r="A98" s="138"/>
      <c r="B98" s="7"/>
      <c r="C98" s="5"/>
      <c r="D98" s="5"/>
      <c r="E98" s="7"/>
      <c r="F98" s="4"/>
    </row>
    <row r="99" spans="1:6" ht="12.75" customHeight="1" x14ac:dyDescent="0.2">
      <c r="A99" s="138"/>
      <c r="B99" s="45"/>
      <c r="C99" s="5"/>
      <c r="D99" s="5"/>
      <c r="E99" s="7"/>
      <c r="F99" s="4"/>
    </row>
    <row r="100" spans="1:6" ht="12.75" customHeight="1" x14ac:dyDescent="0.2">
      <c r="A100" s="138"/>
      <c r="B100" s="45"/>
      <c r="C100" s="5"/>
      <c r="D100" s="5"/>
      <c r="E100" s="7"/>
      <c r="F100" s="4"/>
    </row>
    <row r="101" spans="1:6" ht="12.75" customHeight="1" x14ac:dyDescent="0.2">
      <c r="A101" s="138"/>
      <c r="B101" s="7"/>
      <c r="C101" s="5"/>
      <c r="D101" s="5"/>
      <c r="E101" s="7"/>
      <c r="F101" s="4"/>
    </row>
    <row r="102" spans="1:6" ht="12.75" customHeight="1" x14ac:dyDescent="0.2">
      <c r="A102" s="138"/>
      <c r="B102" s="45"/>
      <c r="C102" s="5"/>
      <c r="D102" s="5"/>
      <c r="E102" s="7"/>
      <c r="F102" s="4"/>
    </row>
    <row r="103" spans="1:6" ht="12.75" customHeight="1" x14ac:dyDescent="0.2">
      <c r="A103" s="138"/>
      <c r="B103" s="7"/>
      <c r="C103" s="5"/>
      <c r="D103" s="5"/>
      <c r="E103" s="7"/>
      <c r="F103" s="4"/>
    </row>
    <row r="104" spans="1:6" ht="12.75" customHeight="1" x14ac:dyDescent="0.2">
      <c r="A104" s="138"/>
    </row>
    <row r="105" spans="1:6" ht="12.75" customHeight="1" x14ac:dyDescent="0.2">
      <c r="A105" s="138"/>
    </row>
    <row r="106" spans="1:6" ht="12.75" customHeight="1" x14ac:dyDescent="0.2">
      <c r="A106" s="138"/>
    </row>
    <row r="107" spans="1:6" ht="12.75" customHeight="1" x14ac:dyDescent="0.2">
      <c r="A107" s="138"/>
    </row>
    <row r="108" spans="1:6" ht="12.75" customHeight="1" x14ac:dyDescent="0.2">
      <c r="A108" s="138"/>
    </row>
    <row r="109" spans="1:6" ht="12.75" customHeight="1" x14ac:dyDescent="0.2">
      <c r="A109" s="138"/>
    </row>
    <row r="110" spans="1:6" ht="12.75" customHeight="1" x14ac:dyDescent="0.2">
      <c r="A110" s="138"/>
    </row>
    <row r="111" spans="1:6" ht="12.75" customHeight="1" x14ac:dyDescent="0.2">
      <c r="A111" s="138"/>
    </row>
    <row r="112" spans="1:6" ht="12.75" customHeight="1" x14ac:dyDescent="0.2">
      <c r="A112" s="138"/>
    </row>
    <row r="113" spans="1:1" ht="12.75" customHeight="1" x14ac:dyDescent="0.2">
      <c r="A113" s="138"/>
    </row>
    <row r="114" spans="1:1" ht="12.75" customHeight="1" x14ac:dyDescent="0.2">
      <c r="A114" s="138"/>
    </row>
    <row r="115" spans="1:1" ht="12.75" customHeight="1" x14ac:dyDescent="0.2">
      <c r="A115" s="138"/>
    </row>
    <row r="116" spans="1:1" ht="12.75" customHeight="1" x14ac:dyDescent="0.2">
      <c r="A116" s="138"/>
    </row>
    <row r="117" spans="1:1" ht="12.75" customHeight="1" x14ac:dyDescent="0.2">
      <c r="A117" s="138"/>
    </row>
    <row r="118" spans="1:1" ht="12.75" customHeight="1" x14ac:dyDescent="0.2">
      <c r="A118" s="138"/>
    </row>
    <row r="119" spans="1:1" ht="12.75" customHeight="1" x14ac:dyDescent="0.2">
      <c r="A119" s="138"/>
    </row>
    <row r="120" spans="1:1" ht="12.75" customHeight="1" x14ac:dyDescent="0.2">
      <c r="A120" s="138"/>
    </row>
    <row r="121" spans="1:1" ht="12.75" customHeight="1" x14ac:dyDescent="0.2">
      <c r="A121" s="138"/>
    </row>
    <row r="122" spans="1:1" ht="12.75" customHeight="1" x14ac:dyDescent="0.2">
      <c r="A122" s="138"/>
    </row>
    <row r="123" spans="1:1" ht="12.75" customHeight="1" x14ac:dyDescent="0.2">
      <c r="A123" s="138"/>
    </row>
    <row r="124" spans="1:1" ht="12.75" customHeight="1" x14ac:dyDescent="0.2">
      <c r="A124" s="138"/>
    </row>
    <row r="125" spans="1:1" ht="12.75" customHeight="1" x14ac:dyDescent="0.2">
      <c r="A125" s="138"/>
    </row>
    <row r="126" spans="1:1" ht="12.75" customHeight="1" x14ac:dyDescent="0.2">
      <c r="A126" s="138"/>
    </row>
    <row r="127" spans="1:1" ht="12.75" customHeight="1" x14ac:dyDescent="0.2">
      <c r="A127" s="138"/>
    </row>
    <row r="128" spans="1:1" ht="12.75" customHeight="1" x14ac:dyDescent="0.2">
      <c r="A128" s="138"/>
    </row>
    <row r="129" spans="1:1" ht="12.75" customHeight="1" x14ac:dyDescent="0.2">
      <c r="A129" s="138"/>
    </row>
    <row r="130" spans="1:1" ht="12.75" customHeight="1" x14ac:dyDescent="0.2">
      <c r="A130" s="138"/>
    </row>
    <row r="131" spans="1:1" ht="12.75" customHeight="1" x14ac:dyDescent="0.2">
      <c r="A131" s="138"/>
    </row>
    <row r="132" spans="1:1" ht="12.75" customHeight="1" x14ac:dyDescent="0.2">
      <c r="A132" s="138"/>
    </row>
    <row r="133" spans="1:1" ht="12.75" customHeight="1" x14ac:dyDescent="0.2">
      <c r="A133" s="138"/>
    </row>
    <row r="134" spans="1:1" ht="12.75" customHeight="1" x14ac:dyDescent="0.2">
      <c r="A134" s="138"/>
    </row>
    <row r="135" spans="1:1" ht="12.75" customHeight="1" x14ac:dyDescent="0.2">
      <c r="A135" s="138"/>
    </row>
  </sheetData>
  <pageMargins left="0.60375000000000001" right="0.39370078740157483" top="0.39370078740157483" bottom="0" header="0" footer="0.19685039370078741"/>
  <pageSetup paperSize="9" scale="92" orientation="portrait" r:id="rId1"/>
  <headerFooter>
    <oddHeader xml:space="preserve">&amp;C
</oddHeader>
  </headerFooter>
  <ignoredErrors>
    <ignoredError sqref="E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7"/>
  <sheetViews>
    <sheetView zoomScale="130" zoomScaleNormal="130" workbookViewId="0"/>
  </sheetViews>
  <sheetFormatPr defaultColWidth="9.140625" defaultRowHeight="12.75" customHeight="1" x14ac:dyDescent="0.2"/>
  <cols>
    <col min="1" max="1" width="3.7109375" style="141" customWidth="1"/>
    <col min="2" max="2" width="55.7109375" style="1" customWidth="1"/>
    <col min="3" max="3" width="20.7109375" style="1" customWidth="1"/>
    <col min="4" max="4" width="11.7109375" style="46" customWidth="1"/>
    <col min="5" max="5" width="1.5703125" style="5" customWidth="1"/>
    <col min="6" max="16384" width="9.140625" style="1"/>
  </cols>
  <sheetData>
    <row r="1" spans="2:4" ht="12.75" customHeight="1" x14ac:dyDescent="0.2">
      <c r="B1" s="6" t="s">
        <v>0</v>
      </c>
      <c r="C1" s="6"/>
      <c r="D1" s="9"/>
    </row>
    <row r="2" spans="2:4" ht="12.75" customHeight="1" x14ac:dyDescent="0.2">
      <c r="B2" s="6" t="s">
        <v>1</v>
      </c>
      <c r="C2" s="6"/>
      <c r="D2" s="47"/>
    </row>
    <row r="3" spans="2:4" ht="12.75" customHeight="1" x14ac:dyDescent="0.2">
      <c r="B3" s="6" t="s">
        <v>180</v>
      </c>
      <c r="C3" s="6"/>
      <c r="D3" s="27"/>
    </row>
    <row r="4" spans="2:4" ht="12.75" customHeight="1" x14ac:dyDescent="0.2">
      <c r="B4" s="6" t="s">
        <v>52</v>
      </c>
      <c r="C4" s="6"/>
      <c r="D4" s="27"/>
    </row>
    <row r="5" spans="2:4" ht="12.75" customHeight="1" x14ac:dyDescent="0.2">
      <c r="B5" s="8" t="s">
        <v>4</v>
      </c>
      <c r="C5" s="8"/>
      <c r="D5" s="47">
        <v>44561</v>
      </c>
    </row>
    <row r="6" spans="2:4" ht="12.75" customHeight="1" x14ac:dyDescent="0.2">
      <c r="B6" s="18" t="s">
        <v>6</v>
      </c>
      <c r="C6" s="18"/>
      <c r="D6" s="19" t="s">
        <v>7</v>
      </c>
    </row>
    <row r="7" spans="2:4" ht="12.75" customHeight="1" x14ac:dyDescent="0.2">
      <c r="B7" s="8" t="s">
        <v>53</v>
      </c>
      <c r="C7" s="8"/>
      <c r="D7" s="39">
        <f>D8+D13+D17</f>
        <v>112029.91</v>
      </c>
    </row>
    <row r="8" spans="2:4" ht="12.75" customHeight="1" x14ac:dyDescent="0.2">
      <c r="B8" s="7" t="s">
        <v>54</v>
      </c>
      <c r="C8" s="7"/>
      <c r="D8" s="48">
        <f>D9+D10+D11+D12</f>
        <v>4627.71</v>
      </c>
    </row>
    <row r="9" spans="2:4" ht="12.75" customHeight="1" x14ac:dyDescent="0.2">
      <c r="B9" s="7" t="s">
        <v>10</v>
      </c>
      <c r="C9" s="7"/>
      <c r="D9" s="27">
        <v>5.84</v>
      </c>
    </row>
    <row r="10" spans="2:4" ht="12.75" customHeight="1" x14ac:dyDescent="0.2">
      <c r="B10" s="7" t="s">
        <v>12</v>
      </c>
      <c r="C10" s="7"/>
      <c r="D10" s="9">
        <v>2493.96</v>
      </c>
    </row>
    <row r="11" spans="2:4" ht="12.75" customHeight="1" x14ac:dyDescent="0.2">
      <c r="B11" s="31" t="s">
        <v>55</v>
      </c>
      <c r="C11" s="31"/>
      <c r="D11" s="9">
        <v>2050</v>
      </c>
    </row>
    <row r="12" spans="2:4" ht="12.75" customHeight="1" x14ac:dyDescent="0.2">
      <c r="B12" s="7" t="s">
        <v>56</v>
      </c>
      <c r="C12" s="7"/>
      <c r="D12" s="27">
        <v>77.91</v>
      </c>
    </row>
    <row r="13" spans="2:4" ht="12.75" customHeight="1" x14ac:dyDescent="0.2">
      <c r="B13" s="7" t="s">
        <v>57</v>
      </c>
      <c r="C13" s="7"/>
      <c r="D13" s="49">
        <f>(D14+D15)</f>
        <v>106722.4</v>
      </c>
    </row>
    <row r="14" spans="2:4" ht="12.75" customHeight="1" x14ac:dyDescent="0.2">
      <c r="B14" s="7" t="s">
        <v>12</v>
      </c>
      <c r="C14" s="7"/>
      <c r="D14" s="27">
        <v>82220.83</v>
      </c>
    </row>
    <row r="15" spans="2:4" ht="12.75" customHeight="1" x14ac:dyDescent="0.2">
      <c r="B15" s="7" t="s">
        <v>58</v>
      </c>
      <c r="C15" s="7"/>
      <c r="D15" s="27">
        <v>24501.57</v>
      </c>
    </row>
    <row r="16" spans="2:4" ht="12.75" customHeight="1" x14ac:dyDescent="0.2">
      <c r="B16" s="7" t="s">
        <v>59</v>
      </c>
      <c r="C16" s="7"/>
      <c r="D16" s="27">
        <v>0</v>
      </c>
    </row>
    <row r="17" spans="2:5" ht="12.75" customHeight="1" x14ac:dyDescent="0.2">
      <c r="B17" s="7" t="s">
        <v>60</v>
      </c>
      <c r="C17" s="7"/>
      <c r="D17" s="49">
        <f>D18</f>
        <v>679.8</v>
      </c>
    </row>
    <row r="18" spans="2:5" ht="12.75" customHeight="1" x14ac:dyDescent="0.2">
      <c r="B18" s="7" t="s">
        <v>61</v>
      </c>
      <c r="C18" s="7"/>
      <c r="D18" s="27">
        <v>679.8</v>
      </c>
    </row>
    <row r="19" spans="2:5" ht="12.75" customHeight="1" x14ac:dyDescent="0.2">
      <c r="B19" s="7"/>
      <c r="C19" s="7"/>
      <c r="D19" s="27"/>
    </row>
    <row r="20" spans="2:5" ht="12.75" customHeight="1" x14ac:dyDescent="0.2">
      <c r="B20" s="8" t="s">
        <v>62</v>
      </c>
      <c r="C20" s="8"/>
      <c r="D20" s="40">
        <f>D21+D22+D24+D26</f>
        <v>-112029.91</v>
      </c>
    </row>
    <row r="21" spans="2:5" ht="12.75" customHeight="1" x14ac:dyDescent="0.2">
      <c r="B21" s="7" t="s">
        <v>63</v>
      </c>
      <c r="C21" s="7"/>
      <c r="D21" s="40">
        <v>0</v>
      </c>
    </row>
    <row r="22" spans="2:5" ht="12.75" customHeight="1" x14ac:dyDescent="0.2">
      <c r="B22" s="7" t="s">
        <v>64</v>
      </c>
      <c r="C22" s="7"/>
      <c r="D22" s="49">
        <f>D23</f>
        <v>-105292.17</v>
      </c>
    </row>
    <row r="23" spans="2:5" ht="12.75" customHeight="1" x14ac:dyDescent="0.2">
      <c r="B23" s="50" t="s">
        <v>65</v>
      </c>
      <c r="C23" s="50"/>
      <c r="D23" s="27">
        <v>-105292.17</v>
      </c>
    </row>
    <row r="24" spans="2:5" ht="12.75" customHeight="1" x14ac:dyDescent="0.2">
      <c r="B24" s="7" t="s">
        <v>66</v>
      </c>
      <c r="C24" s="7"/>
      <c r="D24" s="49">
        <f>D25</f>
        <v>-13086.17</v>
      </c>
      <c r="E24" s="34"/>
    </row>
    <row r="25" spans="2:5" ht="12.75" customHeight="1" x14ac:dyDescent="0.2">
      <c r="B25" s="34" t="s">
        <v>67</v>
      </c>
      <c r="C25" s="34"/>
      <c r="D25" s="51">
        <v>-13086.17</v>
      </c>
    </row>
    <row r="26" spans="2:5" ht="12.75" customHeight="1" x14ac:dyDescent="0.2">
      <c r="B26" s="7" t="s">
        <v>68</v>
      </c>
      <c r="C26" s="7"/>
      <c r="D26" s="52">
        <f>D27</f>
        <v>6348.43</v>
      </c>
    </row>
    <row r="27" spans="2:5" ht="12.75" customHeight="1" x14ac:dyDescent="0.2">
      <c r="B27" s="7" t="s">
        <v>36</v>
      </c>
      <c r="C27" s="7"/>
      <c r="D27" s="53">
        <f>D28</f>
        <v>6348.43</v>
      </c>
      <c r="E27" s="26"/>
    </row>
    <row r="28" spans="2:5" ht="12.75" customHeight="1" x14ac:dyDescent="0.2">
      <c r="B28" s="38" t="s">
        <v>37</v>
      </c>
      <c r="C28" s="38"/>
      <c r="D28" s="33">
        <v>6348.43</v>
      </c>
      <c r="E28" s="26"/>
    </row>
    <row r="29" spans="2:5" ht="12.75" customHeight="1" x14ac:dyDescent="0.2">
      <c r="B29" s="5"/>
      <c r="C29" s="5"/>
      <c r="D29" s="33"/>
    </row>
    <row r="30" spans="2:5" ht="12.75" customHeight="1" x14ac:dyDescent="0.2">
      <c r="B30" s="8" t="s">
        <v>69</v>
      </c>
      <c r="C30" s="8"/>
      <c r="D30" s="47"/>
    </row>
    <row r="31" spans="2:5" ht="12.75" customHeight="1" x14ac:dyDescent="0.2">
      <c r="B31" s="8" t="s">
        <v>38</v>
      </c>
      <c r="C31" s="8"/>
      <c r="D31" s="40">
        <f>SUM(D32:D34)</f>
        <v>-116007.73999999999</v>
      </c>
    </row>
    <row r="32" spans="2:5" ht="12.75" customHeight="1" x14ac:dyDescent="0.2">
      <c r="B32" s="7" t="s">
        <v>70</v>
      </c>
      <c r="C32" s="7"/>
      <c r="D32" s="27">
        <v>-40752.31</v>
      </c>
    </row>
    <row r="33" spans="2:4" ht="12.75" customHeight="1" x14ac:dyDescent="0.2">
      <c r="B33" s="7" t="s">
        <v>71</v>
      </c>
      <c r="C33" s="7"/>
      <c r="D33" s="9">
        <v>-33015.43</v>
      </c>
    </row>
    <row r="34" spans="2:4" ht="12.75" customHeight="1" x14ac:dyDescent="0.2">
      <c r="B34" s="7" t="s">
        <v>72</v>
      </c>
      <c r="C34" s="7"/>
      <c r="D34" s="9">
        <v>-42240</v>
      </c>
    </row>
    <row r="35" spans="2:4" ht="12.75" customHeight="1" x14ac:dyDescent="0.2">
      <c r="B35" s="8" t="s">
        <v>45</v>
      </c>
      <c r="C35" s="8"/>
      <c r="D35" s="40">
        <f>SUM(D36:D37)</f>
        <v>122356.17</v>
      </c>
    </row>
    <row r="36" spans="2:4" ht="12.75" customHeight="1" x14ac:dyDescent="0.2">
      <c r="B36" s="22" t="s">
        <v>73</v>
      </c>
      <c r="C36" s="22"/>
      <c r="D36" s="54">
        <v>118290</v>
      </c>
    </row>
    <row r="37" spans="2:4" ht="12.75" customHeight="1" x14ac:dyDescent="0.2">
      <c r="B37" s="7" t="s">
        <v>74</v>
      </c>
      <c r="C37" s="7"/>
      <c r="D37" s="27">
        <v>4066.17</v>
      </c>
    </row>
    <row r="38" spans="2:4" ht="12.75" customHeight="1" x14ac:dyDescent="0.2">
      <c r="B38" s="7"/>
      <c r="C38" s="7"/>
      <c r="D38" s="27"/>
    </row>
    <row r="39" spans="2:4" ht="12.75" customHeight="1" x14ac:dyDescent="0.2">
      <c r="B39" s="8" t="s">
        <v>75</v>
      </c>
      <c r="C39" s="8"/>
      <c r="D39" s="52">
        <v>6348.43</v>
      </c>
    </row>
    <row r="40" spans="2:4" ht="12.75" customHeight="1" x14ac:dyDescent="0.2">
      <c r="B40" s="7"/>
      <c r="C40" s="7"/>
      <c r="D40" s="27"/>
    </row>
    <row r="41" spans="2:4" ht="12.75" customHeight="1" x14ac:dyDescent="0.2">
      <c r="B41" s="7"/>
      <c r="C41" s="7"/>
      <c r="D41" s="27"/>
    </row>
    <row r="42" spans="2:4" ht="12.75" customHeight="1" x14ac:dyDescent="0.2">
      <c r="B42" s="7"/>
      <c r="C42" s="7"/>
      <c r="D42" s="27"/>
    </row>
    <row r="43" spans="2:4" ht="12.75" customHeight="1" x14ac:dyDescent="0.2">
      <c r="B43" s="7"/>
      <c r="C43" s="7"/>
      <c r="D43" s="27"/>
    </row>
    <row r="44" spans="2:4" ht="12.75" customHeight="1" x14ac:dyDescent="0.2">
      <c r="B44" s="7"/>
      <c r="C44" s="7"/>
      <c r="D44" s="27"/>
    </row>
    <row r="45" spans="2:4" ht="12.75" customHeight="1" x14ac:dyDescent="0.2">
      <c r="B45" s="7"/>
      <c r="C45" s="7"/>
      <c r="D45" s="27"/>
    </row>
    <row r="46" spans="2:4" ht="12.75" customHeight="1" x14ac:dyDescent="0.2">
      <c r="B46" s="7"/>
      <c r="C46" s="7"/>
      <c r="D46" s="27"/>
    </row>
    <row r="47" spans="2:4" ht="12.75" customHeight="1" x14ac:dyDescent="0.2">
      <c r="B47" s="7"/>
      <c r="C47" s="7"/>
      <c r="D47" s="27"/>
    </row>
    <row r="48" spans="2:4" ht="12.75" customHeight="1" x14ac:dyDescent="0.2">
      <c r="B48" s="7"/>
      <c r="C48" s="7"/>
      <c r="D48" s="27"/>
    </row>
    <row r="49" spans="2:4" ht="12.75" customHeight="1" x14ac:dyDescent="0.2">
      <c r="B49" s="7"/>
      <c r="C49" s="7"/>
      <c r="D49" s="27"/>
    </row>
    <row r="50" spans="2:4" ht="12.75" customHeight="1" x14ac:dyDescent="0.2">
      <c r="B50" s="7"/>
      <c r="C50" s="7"/>
      <c r="D50" s="27"/>
    </row>
    <row r="51" spans="2:4" ht="12.75" customHeight="1" x14ac:dyDescent="0.2">
      <c r="B51" s="7"/>
      <c r="C51" s="7"/>
      <c r="D51" s="27"/>
    </row>
    <row r="52" spans="2:4" ht="12.75" customHeight="1" x14ac:dyDescent="0.2">
      <c r="B52" s="7"/>
      <c r="C52" s="7"/>
      <c r="D52" s="27"/>
    </row>
    <row r="53" spans="2:4" ht="12.75" customHeight="1" x14ac:dyDescent="0.2">
      <c r="B53" s="7"/>
      <c r="C53" s="7"/>
      <c r="D53" s="27"/>
    </row>
    <row r="54" spans="2:4" ht="12.75" customHeight="1" x14ac:dyDescent="0.2">
      <c r="B54" s="7"/>
      <c r="C54" s="7"/>
      <c r="D54" s="27"/>
    </row>
    <row r="55" spans="2:4" ht="12.75" customHeight="1" x14ac:dyDescent="0.2">
      <c r="B55" s="7"/>
      <c r="C55" s="7"/>
      <c r="D55" s="27"/>
    </row>
    <row r="56" spans="2:4" ht="12.75" customHeight="1" x14ac:dyDescent="0.2">
      <c r="B56" s="7"/>
      <c r="C56" s="7"/>
      <c r="D56" s="27"/>
    </row>
    <row r="57" spans="2:4" ht="12.75" customHeight="1" x14ac:dyDescent="0.2">
      <c r="B57" s="7"/>
      <c r="C57" s="7"/>
      <c r="D57" s="27"/>
    </row>
    <row r="58" spans="2:4" ht="12.75" customHeight="1" x14ac:dyDescent="0.2">
      <c r="B58" s="7"/>
      <c r="C58" s="7"/>
      <c r="D58" s="7"/>
    </row>
    <row r="59" spans="2:4" ht="12.75" customHeight="1" x14ac:dyDescent="0.2">
      <c r="B59" s="7"/>
      <c r="C59" s="7"/>
      <c r="D59" s="7"/>
    </row>
    <row r="60" spans="2:4" ht="12.75" customHeight="1" x14ac:dyDescent="0.2">
      <c r="B60" s="7"/>
      <c r="C60" s="7"/>
      <c r="D60" s="7"/>
    </row>
    <row r="61" spans="2:4" ht="12.75" customHeight="1" x14ac:dyDescent="0.2">
      <c r="B61" s="7" t="s">
        <v>51</v>
      </c>
      <c r="C61" s="7"/>
      <c r="D61" s="7"/>
    </row>
    <row r="62" spans="2:4" ht="12.75" customHeight="1" x14ac:dyDescent="0.2">
      <c r="B62" s="7"/>
      <c r="C62" s="7"/>
      <c r="D62" s="9"/>
    </row>
    <row r="63" spans="2:4" ht="12.75" customHeight="1" x14ac:dyDescent="0.2">
      <c r="B63" s="7"/>
      <c r="C63" s="7"/>
      <c r="D63" s="7"/>
    </row>
    <row r="64" spans="2:4" ht="12.75" customHeight="1" x14ac:dyDescent="0.2">
      <c r="B64" s="7"/>
      <c r="C64" s="7"/>
      <c r="D64" s="7"/>
    </row>
    <row r="65" spans="2:6" ht="12.75" customHeight="1" x14ac:dyDescent="0.2">
      <c r="B65" s="7" t="s">
        <v>76</v>
      </c>
      <c r="C65" s="7" t="s">
        <v>177</v>
      </c>
      <c r="D65" s="7"/>
    </row>
    <row r="66" spans="2:6" ht="12.75" customHeight="1" x14ac:dyDescent="0.2">
      <c r="B66" s="7" t="s">
        <v>176</v>
      </c>
      <c r="C66" s="7" t="s">
        <v>167</v>
      </c>
      <c r="D66" s="7"/>
    </row>
    <row r="67" spans="2:6" ht="12.75" customHeight="1" x14ac:dyDescent="0.2">
      <c r="B67" s="7" t="s">
        <v>141</v>
      </c>
      <c r="C67" s="7" t="s">
        <v>168</v>
      </c>
      <c r="D67" s="7"/>
    </row>
    <row r="68" spans="2:6" ht="12.75" customHeight="1" x14ac:dyDescent="0.2">
      <c r="B68" s="7"/>
      <c r="C68" s="7"/>
      <c r="D68" s="7"/>
      <c r="F68" s="22">
        <v>68</v>
      </c>
    </row>
    <row r="69" spans="2:6" ht="12.75" customHeight="1" x14ac:dyDescent="0.2">
      <c r="B69" s="7"/>
      <c r="C69" s="7"/>
      <c r="D69" s="7"/>
    </row>
    <row r="70" spans="2:6" ht="12.75" customHeight="1" x14ac:dyDescent="0.2">
      <c r="B70" s="6"/>
      <c r="C70" s="6"/>
      <c r="D70" s="57"/>
    </row>
    <row r="71" spans="2:6" ht="12.75" customHeight="1" x14ac:dyDescent="0.2">
      <c r="C71" s="7"/>
    </row>
    <row r="77" spans="2:6" ht="12.75" customHeight="1" x14ac:dyDescent="0.2">
      <c r="B77" s="56"/>
      <c r="C77" s="56"/>
    </row>
    <row r="78" spans="2:6" ht="12.75" customHeight="1" x14ac:dyDescent="0.2">
      <c r="B78" s="2"/>
      <c r="C78" s="2"/>
    </row>
    <row r="80" spans="2:6" ht="12.75" customHeight="1" x14ac:dyDescent="0.2">
      <c r="B80" s="2"/>
      <c r="C80" s="2"/>
    </row>
    <row r="81" spans="2:4" ht="12.75" customHeight="1" x14ac:dyDescent="0.2">
      <c r="B81" s="2"/>
      <c r="C81" s="2"/>
    </row>
    <row r="86" spans="2:4" ht="12.75" customHeight="1" x14ac:dyDescent="0.2">
      <c r="B86" s="56"/>
      <c r="C86" s="56"/>
    </row>
    <row r="87" spans="2:4" ht="12.75" customHeight="1" x14ac:dyDescent="0.2">
      <c r="B87" s="16"/>
      <c r="C87" s="16"/>
    </row>
    <row r="88" spans="2:4" ht="12.75" customHeight="1" x14ac:dyDescent="0.2">
      <c r="D88" s="58"/>
    </row>
    <row r="89" spans="2:4" ht="12.75" customHeight="1" x14ac:dyDescent="0.2">
      <c r="D89" s="58"/>
    </row>
    <row r="90" spans="2:4" ht="12.75" customHeight="1" x14ac:dyDescent="0.2">
      <c r="D90" s="58"/>
    </row>
    <row r="91" spans="2:4" ht="12.75" customHeight="1" x14ac:dyDescent="0.2">
      <c r="D91" s="58"/>
    </row>
    <row r="92" spans="2:4" ht="12.75" customHeight="1" x14ac:dyDescent="0.2">
      <c r="D92" s="58"/>
    </row>
    <row r="93" spans="2:4" ht="12.75" customHeight="1" x14ac:dyDescent="0.2">
      <c r="D93" s="58"/>
    </row>
    <row r="97" spans="2:3" ht="12.75" customHeight="1" x14ac:dyDescent="0.2">
      <c r="B97" s="2"/>
      <c r="C97" s="2"/>
    </row>
  </sheetData>
  <phoneticPr fontId="2" type="noConversion"/>
  <pageMargins left="1.1811023622047245" right="0.39370078740157483" top="0.59055118110236227" bottom="0" header="0" footer="0.39370078740157483"/>
  <pageSetup paperSize="9" scale="8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zoomScale="130" zoomScaleNormal="130" workbookViewId="0"/>
  </sheetViews>
  <sheetFormatPr defaultColWidth="9.140625" defaultRowHeight="12.95" customHeight="1" x14ac:dyDescent="0.2"/>
  <cols>
    <col min="1" max="1" width="6.7109375" style="1" customWidth="1"/>
    <col min="2" max="2" width="50.7109375" style="1" customWidth="1"/>
    <col min="3" max="3" width="0.85546875" style="1" customWidth="1"/>
    <col min="4" max="4" width="11.7109375" style="1" customWidth="1"/>
    <col min="5" max="5" width="0.85546875" style="1" customWidth="1"/>
    <col min="6" max="6" width="11.7109375" style="1" customWidth="1"/>
    <col min="7" max="7" width="0.85546875" style="1" customWidth="1"/>
    <col min="8" max="8" width="11.7109375" style="1" customWidth="1"/>
    <col min="9" max="9" width="1.5703125" style="1" customWidth="1"/>
    <col min="10" max="16384" width="9.140625" style="1"/>
  </cols>
  <sheetData>
    <row r="1" spans="1:8" ht="12.95" customHeight="1" x14ac:dyDescent="0.2">
      <c r="B1" s="6" t="s">
        <v>0</v>
      </c>
      <c r="C1" s="59"/>
      <c r="D1" s="60"/>
      <c r="F1" s="60"/>
      <c r="H1" s="60"/>
    </row>
    <row r="2" spans="1:8" ht="12.95" customHeight="1" x14ac:dyDescent="0.2">
      <c r="B2" s="6" t="s">
        <v>1</v>
      </c>
      <c r="C2" s="60"/>
      <c r="D2" s="60"/>
      <c r="E2" s="60"/>
      <c r="F2" s="60"/>
      <c r="G2" s="60"/>
      <c r="H2" s="60"/>
    </row>
    <row r="3" spans="1:8" ht="12.95" customHeight="1" x14ac:dyDescent="0.2">
      <c r="B3" s="6" t="s">
        <v>180</v>
      </c>
      <c r="C3" s="60"/>
      <c r="D3" s="60"/>
      <c r="E3" s="60"/>
      <c r="F3" s="60"/>
      <c r="G3" s="60"/>
      <c r="H3" s="60"/>
    </row>
    <row r="4" spans="1:8" ht="12.95" customHeight="1" x14ac:dyDescent="0.2">
      <c r="B4" s="6" t="s">
        <v>178</v>
      </c>
      <c r="C4" s="60"/>
      <c r="D4" s="60"/>
      <c r="E4" s="60"/>
      <c r="F4" s="60"/>
      <c r="G4" s="60"/>
      <c r="H4" s="60"/>
    </row>
    <row r="5" spans="1:8" ht="12.95" customHeight="1" x14ac:dyDescent="0.2">
      <c r="B5" s="147"/>
      <c r="C5" s="61"/>
      <c r="D5" s="60"/>
      <c r="F5" s="60"/>
      <c r="H5" s="60"/>
    </row>
    <row r="6" spans="1:8" ht="12.95" customHeight="1" x14ac:dyDescent="0.2">
      <c r="B6" s="168" t="s">
        <v>4</v>
      </c>
      <c r="C6" s="60"/>
      <c r="D6" s="60"/>
      <c r="E6" s="60"/>
      <c r="F6" s="60"/>
      <c r="G6" s="60"/>
      <c r="H6" s="60"/>
    </row>
    <row r="7" spans="1:8" ht="14.1" customHeight="1" x14ac:dyDescent="0.2">
      <c r="A7" s="7"/>
      <c r="B7" s="143"/>
      <c r="C7" s="144"/>
      <c r="D7" s="145">
        <v>43830</v>
      </c>
      <c r="E7" s="62"/>
      <c r="F7" s="145">
        <v>44196</v>
      </c>
      <c r="G7" s="62"/>
      <c r="H7" s="145">
        <v>44561</v>
      </c>
    </row>
    <row r="8" spans="1:8" ht="12" customHeight="1" x14ac:dyDescent="0.2">
      <c r="A8" s="7"/>
      <c r="B8" s="64"/>
      <c r="C8" s="65"/>
      <c r="D8" s="65"/>
      <c r="E8" s="65"/>
      <c r="F8" s="65"/>
      <c r="G8" s="65"/>
      <c r="H8" s="65"/>
    </row>
    <row r="9" spans="1:8" ht="15.95" customHeight="1" x14ac:dyDescent="0.2">
      <c r="A9" s="7"/>
      <c r="B9" s="8" t="s">
        <v>80</v>
      </c>
      <c r="C9" s="27"/>
      <c r="D9" s="39">
        <f>SUM(D10:D12)</f>
        <v>94599.96</v>
      </c>
      <c r="E9" s="39"/>
      <c r="F9" s="39">
        <f>SUM(F10:F12)</f>
        <v>146424.68</v>
      </c>
      <c r="G9" s="39"/>
      <c r="H9" s="39">
        <f>SUM(H10:H12)</f>
        <v>112029.91</v>
      </c>
    </row>
    <row r="10" spans="1:8" ht="12.95" customHeight="1" x14ac:dyDescent="0.2">
      <c r="A10" s="7"/>
      <c r="B10" s="7" t="s">
        <v>54</v>
      </c>
      <c r="C10" s="27"/>
      <c r="D10" s="40">
        <v>123.59</v>
      </c>
      <c r="E10" s="40"/>
      <c r="F10" s="40">
        <v>23098.34</v>
      </c>
      <c r="G10" s="40"/>
      <c r="H10" s="40">
        <v>4627.71</v>
      </c>
    </row>
    <row r="11" spans="1:8" ht="12.95" customHeight="1" x14ac:dyDescent="0.2">
      <c r="A11" s="7"/>
      <c r="B11" s="7" t="s">
        <v>81</v>
      </c>
      <c r="C11" s="27"/>
      <c r="D11" s="40">
        <v>93796.57</v>
      </c>
      <c r="E11" s="40"/>
      <c r="F11" s="40">
        <v>122646.54</v>
      </c>
      <c r="G11" s="40"/>
      <c r="H11" s="40">
        <v>106722.4</v>
      </c>
    </row>
    <row r="12" spans="1:8" ht="12.95" customHeight="1" x14ac:dyDescent="0.2">
      <c r="A12" s="7"/>
      <c r="B12" s="7" t="s">
        <v>82</v>
      </c>
      <c r="C12" s="27"/>
      <c r="D12" s="40">
        <v>679.8</v>
      </c>
      <c r="E12" s="40"/>
      <c r="F12" s="40">
        <v>679.8</v>
      </c>
      <c r="G12" s="40"/>
      <c r="H12" s="40">
        <v>679.8</v>
      </c>
    </row>
    <row r="13" spans="1:8" ht="12.95" customHeight="1" x14ac:dyDescent="0.2">
      <c r="A13" s="7"/>
      <c r="B13" s="7"/>
      <c r="C13" s="27"/>
      <c r="D13" s="27"/>
      <c r="E13" s="27"/>
      <c r="F13" s="27"/>
      <c r="G13" s="27"/>
      <c r="H13" s="27"/>
    </row>
    <row r="14" spans="1:8" ht="12.95" customHeight="1" x14ac:dyDescent="0.2">
      <c r="A14" s="7"/>
      <c r="B14" s="8" t="s">
        <v>83</v>
      </c>
      <c r="C14" s="27"/>
      <c r="D14" s="39">
        <f>SUM(D15:D18)</f>
        <v>-94599.959999999992</v>
      </c>
      <c r="E14" s="39"/>
      <c r="F14" s="39">
        <f>SUM(F15:F18)</f>
        <v>-146424.68</v>
      </c>
      <c r="G14" s="39"/>
      <c r="H14" s="39">
        <f>H15+H16+H17+H18</f>
        <v>-112029.91</v>
      </c>
    </row>
    <row r="15" spans="1:8" ht="12.95" customHeight="1" x14ac:dyDescent="0.2">
      <c r="A15" s="7"/>
      <c r="B15" s="7" t="s">
        <v>63</v>
      </c>
      <c r="C15" s="27"/>
      <c r="D15" s="27">
        <v>0</v>
      </c>
      <c r="E15" s="27"/>
      <c r="F15" s="27">
        <v>0</v>
      </c>
      <c r="G15" s="27"/>
      <c r="H15" s="27">
        <v>0</v>
      </c>
    </row>
    <row r="16" spans="1:8" ht="12.95" customHeight="1" x14ac:dyDescent="0.2">
      <c r="A16" s="7"/>
      <c r="B16" s="7" t="s">
        <v>84</v>
      </c>
      <c r="C16" s="27"/>
      <c r="D16" s="27">
        <v>-52327.5</v>
      </c>
      <c r="E16" s="27"/>
      <c r="F16" s="27">
        <v>-94133.31</v>
      </c>
      <c r="G16" s="27"/>
      <c r="H16" s="27">
        <v>-105292.17</v>
      </c>
    </row>
    <row r="17" spans="1:8" ht="12.95" customHeight="1" x14ac:dyDescent="0.2">
      <c r="A17" s="7"/>
      <c r="B17" s="7" t="s">
        <v>85</v>
      </c>
      <c r="C17" s="27"/>
      <c r="D17" s="27">
        <v>0</v>
      </c>
      <c r="E17" s="27"/>
      <c r="F17" s="27">
        <v>0</v>
      </c>
      <c r="G17" s="27"/>
      <c r="H17" s="27">
        <v>-13086.17</v>
      </c>
    </row>
    <row r="18" spans="1:8" ht="12.95" customHeight="1" x14ac:dyDescent="0.2">
      <c r="A18" s="7"/>
      <c r="B18" s="7" t="s">
        <v>68</v>
      </c>
      <c r="C18" s="27"/>
      <c r="D18" s="27">
        <v>-42272.46</v>
      </c>
      <c r="E18" s="27"/>
      <c r="F18" s="27">
        <f>F19</f>
        <v>-52291.37</v>
      </c>
      <c r="G18" s="27"/>
      <c r="H18" s="27">
        <f>H19</f>
        <v>6348.43</v>
      </c>
    </row>
    <row r="19" spans="1:8" ht="12.95" customHeight="1" x14ac:dyDescent="0.2">
      <c r="A19" s="7"/>
      <c r="B19" s="7" t="s">
        <v>86</v>
      </c>
      <c r="C19" s="27"/>
      <c r="D19" s="66">
        <f>D20+D21</f>
        <v>-42272.46</v>
      </c>
      <c r="E19" s="27"/>
      <c r="F19" s="66">
        <f>F20+F21</f>
        <v>-52291.37</v>
      </c>
      <c r="G19" s="27"/>
      <c r="H19" s="66">
        <f>H20+H21</f>
        <v>6348.43</v>
      </c>
    </row>
    <row r="20" spans="1:8" ht="12.95" customHeight="1" x14ac:dyDescent="0.2">
      <c r="A20" s="7"/>
      <c r="B20" s="7" t="s">
        <v>87</v>
      </c>
      <c r="C20" s="27"/>
      <c r="D20" s="27">
        <v>0</v>
      </c>
      <c r="E20" s="27"/>
      <c r="F20" s="27">
        <v>0</v>
      </c>
      <c r="G20" s="27"/>
      <c r="H20" s="27">
        <v>0</v>
      </c>
    </row>
    <row r="21" spans="1:8" ht="12" customHeight="1" x14ac:dyDescent="0.2">
      <c r="A21" s="7"/>
      <c r="B21" s="7" t="s">
        <v>88</v>
      </c>
      <c r="C21" s="27"/>
      <c r="D21" s="27">
        <v>-42272.46</v>
      </c>
      <c r="E21" s="27"/>
      <c r="F21" s="27">
        <v>-52291.37</v>
      </c>
      <c r="G21" s="27"/>
      <c r="H21" s="27">
        <v>6348.43</v>
      </c>
    </row>
    <row r="22" spans="1:8" ht="19.899999999999999" customHeight="1" x14ac:dyDescent="0.2">
      <c r="A22" s="7"/>
      <c r="B22" s="7"/>
      <c r="C22" s="27"/>
      <c r="D22" s="27"/>
      <c r="E22" s="27"/>
      <c r="F22" s="27"/>
      <c r="G22" s="27"/>
      <c r="H22" s="27"/>
    </row>
    <row r="23" spans="1:8" ht="12.95" customHeight="1" x14ac:dyDescent="0.2">
      <c r="A23" s="7"/>
      <c r="B23" s="8" t="s">
        <v>89</v>
      </c>
      <c r="C23" s="27"/>
      <c r="D23" s="27"/>
      <c r="E23" s="27"/>
      <c r="F23" s="27"/>
      <c r="G23" s="27"/>
      <c r="H23" s="27"/>
    </row>
    <row r="24" spans="1:8" ht="12.95" customHeight="1" x14ac:dyDescent="0.2">
      <c r="A24" s="7"/>
      <c r="B24" s="8" t="s">
        <v>38</v>
      </c>
      <c r="C24" s="27"/>
      <c r="D24" s="39">
        <f>D25+D26</f>
        <v>-52275.57</v>
      </c>
      <c r="E24" s="39"/>
      <c r="F24" s="39">
        <f>F25+F26</f>
        <v>-58386.200000000004</v>
      </c>
      <c r="G24" s="39"/>
      <c r="H24" s="39">
        <f>H25+H26+H30</f>
        <v>-116007.73999999999</v>
      </c>
    </row>
    <row r="25" spans="1:8" ht="12.95" customHeight="1" x14ac:dyDescent="0.2">
      <c r="A25" s="7"/>
      <c r="B25" s="7" t="s">
        <v>90</v>
      </c>
      <c r="C25" s="27"/>
      <c r="D25" s="27">
        <v>-6720</v>
      </c>
      <c r="E25" s="27"/>
      <c r="F25" s="27">
        <v>-1290</v>
      </c>
      <c r="G25" s="27"/>
      <c r="H25" s="27">
        <v>-40752.31</v>
      </c>
    </row>
    <row r="26" spans="1:8" ht="12.95" customHeight="1" x14ac:dyDescent="0.2">
      <c r="A26" s="7"/>
      <c r="B26" s="7" t="s">
        <v>91</v>
      </c>
      <c r="C26" s="27"/>
      <c r="D26" s="66">
        <f>D27+D28+D29</f>
        <v>-45555.57</v>
      </c>
      <c r="E26" s="66"/>
      <c r="F26" s="66">
        <f>F27+F28+F29</f>
        <v>-57096.200000000004</v>
      </c>
      <c r="G26" s="66"/>
      <c r="H26" s="66">
        <f>H27+H28+H29</f>
        <v>-33015.43</v>
      </c>
    </row>
    <row r="27" spans="1:8" ht="12.95" customHeight="1" x14ac:dyDescent="0.2">
      <c r="A27" s="7"/>
      <c r="B27" s="7" t="s">
        <v>92</v>
      </c>
      <c r="C27" s="27"/>
      <c r="D27" s="9">
        <v>-1410</v>
      </c>
      <c r="E27" s="27"/>
      <c r="F27" s="27">
        <v>-14280</v>
      </c>
      <c r="G27" s="27"/>
      <c r="H27" s="27">
        <v>-1730.3</v>
      </c>
    </row>
    <row r="28" spans="1:8" ht="12.95" customHeight="1" x14ac:dyDescent="0.2">
      <c r="A28" s="7"/>
      <c r="B28" s="7" t="s">
        <v>93</v>
      </c>
      <c r="C28" s="27"/>
      <c r="D28" s="9">
        <v>-41810.870000000003</v>
      </c>
      <c r="E28" s="27"/>
      <c r="F28" s="27">
        <v>-41144.730000000003</v>
      </c>
      <c r="G28" s="27">
        <f t="shared" ref="G28" si="0">G29</f>
        <v>0</v>
      </c>
      <c r="H28" s="27">
        <v>-28553.47</v>
      </c>
    </row>
    <row r="29" spans="1:8" ht="12.95" customHeight="1" x14ac:dyDescent="0.2">
      <c r="A29" s="7"/>
      <c r="B29" s="7" t="s">
        <v>94</v>
      </c>
      <c r="C29" s="27"/>
      <c r="D29" s="9">
        <v>-2334.6999999999998</v>
      </c>
      <c r="E29" s="27"/>
      <c r="F29" s="27">
        <v>-1671.47</v>
      </c>
      <c r="G29" s="27"/>
      <c r="H29" s="27">
        <v>-2731.66</v>
      </c>
    </row>
    <row r="30" spans="1:8" ht="12.95" customHeight="1" x14ac:dyDescent="0.2">
      <c r="A30" s="7"/>
      <c r="B30" s="7" t="s">
        <v>95</v>
      </c>
      <c r="C30" s="27"/>
      <c r="D30" s="29">
        <v>0</v>
      </c>
      <c r="E30" s="27"/>
      <c r="F30" s="25">
        <v>0</v>
      </c>
      <c r="G30" s="27"/>
      <c r="H30" s="25">
        <v>-42240</v>
      </c>
    </row>
    <row r="31" spans="1:8" ht="12.95" customHeight="1" x14ac:dyDescent="0.2">
      <c r="A31" s="7"/>
      <c r="B31" s="7"/>
      <c r="C31" s="27"/>
      <c r="D31" s="40"/>
      <c r="E31" s="40"/>
      <c r="F31" s="40"/>
      <c r="G31" s="40"/>
      <c r="H31" s="40"/>
    </row>
    <row r="32" spans="1:8" ht="12.95" customHeight="1" x14ac:dyDescent="0.2">
      <c r="A32" s="7"/>
      <c r="B32" s="8" t="s">
        <v>45</v>
      </c>
      <c r="C32" s="27"/>
      <c r="D32" s="39">
        <f>D33+D36</f>
        <v>8773.630000000001</v>
      </c>
      <c r="E32" s="39"/>
      <c r="F32" s="39">
        <f>F33+F36</f>
        <v>6094.83</v>
      </c>
      <c r="G32" s="39"/>
      <c r="H32" s="39">
        <f>H33+H36</f>
        <v>122356.17</v>
      </c>
    </row>
    <row r="33" spans="1:8" ht="12.95" customHeight="1" x14ac:dyDescent="0.2">
      <c r="A33" s="7"/>
      <c r="B33" s="7" t="s">
        <v>73</v>
      </c>
      <c r="C33" s="27"/>
      <c r="D33" s="66">
        <f>D34</f>
        <v>6720</v>
      </c>
      <c r="E33" s="27"/>
      <c r="F33" s="66">
        <f>F34</f>
        <v>3920</v>
      </c>
      <c r="G33" s="27"/>
      <c r="H33" s="66">
        <f>SUM(H34:H35)</f>
        <v>118290</v>
      </c>
    </row>
    <row r="34" spans="1:8" ht="12.95" customHeight="1" x14ac:dyDescent="0.2">
      <c r="A34" s="7"/>
      <c r="B34" s="22" t="s">
        <v>96</v>
      </c>
      <c r="C34" s="27"/>
      <c r="D34" s="27">
        <v>6720</v>
      </c>
      <c r="E34" s="27"/>
      <c r="F34" s="27">
        <v>3920</v>
      </c>
      <c r="G34" s="27"/>
      <c r="H34" s="27">
        <v>42240</v>
      </c>
    </row>
    <row r="35" spans="1:8" ht="12.95" customHeight="1" x14ac:dyDescent="0.2">
      <c r="A35" s="7"/>
      <c r="B35" s="7" t="s">
        <v>97</v>
      </c>
      <c r="C35" s="27"/>
      <c r="D35" s="27">
        <v>0</v>
      </c>
      <c r="E35" s="27"/>
      <c r="F35" s="27">
        <v>0</v>
      </c>
      <c r="G35" s="27"/>
      <c r="H35" s="27">
        <v>76050</v>
      </c>
    </row>
    <row r="36" spans="1:8" ht="12.95" customHeight="1" x14ac:dyDescent="0.2">
      <c r="A36" s="5"/>
      <c r="B36" s="7" t="s">
        <v>98</v>
      </c>
      <c r="C36" s="27"/>
      <c r="D36" s="25">
        <f t="shared" ref="D36:F36" si="1">SUM(D37:D39)</f>
        <v>2053.63</v>
      </c>
      <c r="E36" s="27"/>
      <c r="F36" s="25">
        <f t="shared" si="1"/>
        <v>2174.83</v>
      </c>
      <c r="G36" s="27"/>
      <c r="H36" s="25">
        <f>SUM(H37:H39)</f>
        <v>4066.17</v>
      </c>
    </row>
    <row r="37" spans="1:8" ht="12.95" customHeight="1" x14ac:dyDescent="0.2">
      <c r="A37" s="5"/>
      <c r="B37" s="7" t="s">
        <v>99</v>
      </c>
      <c r="C37" s="7"/>
      <c r="D37" s="27">
        <v>0</v>
      </c>
      <c r="E37" s="27"/>
      <c r="F37" s="27">
        <v>0</v>
      </c>
      <c r="G37" s="27"/>
      <c r="H37" s="27">
        <v>0</v>
      </c>
    </row>
    <row r="38" spans="1:8" ht="12.95" customHeight="1" x14ac:dyDescent="0.2">
      <c r="A38" s="5"/>
      <c r="B38" s="37" t="s">
        <v>100</v>
      </c>
      <c r="C38" s="7"/>
      <c r="D38" s="9">
        <v>363.14</v>
      </c>
      <c r="E38" s="27"/>
      <c r="F38" s="9">
        <v>524.69000000000005</v>
      </c>
      <c r="G38" s="7"/>
      <c r="H38" s="9">
        <v>647.54</v>
      </c>
    </row>
    <row r="39" spans="1:8" ht="12.95" customHeight="1" x14ac:dyDescent="0.2">
      <c r="A39" s="5"/>
      <c r="B39" s="7" t="s">
        <v>101</v>
      </c>
      <c r="C39" s="22"/>
      <c r="D39" s="9">
        <v>1690.49</v>
      </c>
      <c r="E39" s="27"/>
      <c r="F39" s="9">
        <v>1650.14</v>
      </c>
      <c r="G39" s="7"/>
      <c r="H39" s="9">
        <v>3418.63</v>
      </c>
    </row>
    <row r="40" spans="1:8" ht="12.95" customHeight="1" x14ac:dyDescent="0.2">
      <c r="A40" s="5"/>
      <c r="B40" s="7"/>
      <c r="C40" s="7"/>
      <c r="D40" s="7"/>
      <c r="E40" s="7"/>
      <c r="F40" s="7"/>
      <c r="G40" s="7"/>
      <c r="H40" s="67"/>
    </row>
    <row r="41" spans="1:8" ht="12.95" customHeight="1" x14ac:dyDescent="0.2">
      <c r="A41" s="5"/>
      <c r="B41" s="8" t="s">
        <v>102</v>
      </c>
      <c r="C41" s="27"/>
      <c r="D41" s="39">
        <v>-42272.46</v>
      </c>
      <c r="E41" s="27"/>
      <c r="F41" s="39">
        <v>-52291.37</v>
      </c>
      <c r="G41" s="27"/>
      <c r="H41" s="39">
        <v>6348.43</v>
      </c>
    </row>
    <row r="42" spans="1:8" ht="12.95" customHeight="1" x14ac:dyDescent="0.2">
      <c r="A42" s="5"/>
      <c r="B42" s="8"/>
      <c r="C42" s="27"/>
      <c r="D42" s="39"/>
      <c r="E42" s="27"/>
      <c r="F42" s="39"/>
      <c r="G42" s="27"/>
      <c r="H42" s="39"/>
    </row>
    <row r="43" spans="1:8" ht="12.95" customHeight="1" x14ac:dyDescent="0.2">
      <c r="A43" s="5"/>
      <c r="B43" s="7" t="s">
        <v>103</v>
      </c>
      <c r="C43" s="7"/>
      <c r="D43" s="7"/>
      <c r="E43" s="7"/>
      <c r="F43" s="7"/>
      <c r="G43" s="7"/>
      <c r="H43" s="7"/>
    </row>
    <row r="44" spans="1:8" ht="12.95" customHeight="1" x14ac:dyDescent="0.2">
      <c r="A44" s="5"/>
      <c r="B44" s="5" t="s">
        <v>163</v>
      </c>
      <c r="C44" s="7"/>
      <c r="D44" s="7"/>
      <c r="E44" s="7"/>
      <c r="F44" s="7"/>
      <c r="G44" s="7"/>
      <c r="H44" s="7"/>
    </row>
    <row r="45" spans="1:8" ht="12.95" customHeight="1" x14ac:dyDescent="0.2">
      <c r="A45" s="5"/>
      <c r="B45" s="5" t="s">
        <v>172</v>
      </c>
      <c r="C45" s="22"/>
      <c r="D45" s="7"/>
      <c r="E45" s="22"/>
      <c r="F45" s="7"/>
      <c r="G45" s="22"/>
      <c r="H45" s="7"/>
    </row>
    <row r="46" spans="1:8" ht="12.95" customHeight="1" x14ac:dyDescent="0.2">
      <c r="A46" s="5"/>
      <c r="B46" s="7"/>
      <c r="C46" s="22"/>
      <c r="D46" s="7"/>
      <c r="E46" s="22"/>
      <c r="F46" s="7"/>
      <c r="G46" s="22"/>
      <c r="H46" s="7"/>
    </row>
    <row r="47" spans="1:8" ht="12.95" customHeight="1" x14ac:dyDescent="0.2">
      <c r="A47" s="5"/>
      <c r="B47" s="7"/>
      <c r="C47" s="22"/>
      <c r="D47" s="7"/>
      <c r="E47" s="22"/>
      <c r="F47" s="7"/>
      <c r="G47" s="22"/>
      <c r="H47" s="7"/>
    </row>
    <row r="48" spans="1:8" ht="12.95" customHeight="1" x14ac:dyDescent="0.2">
      <c r="A48" s="5"/>
      <c r="B48" s="7"/>
      <c r="C48" s="22"/>
      <c r="D48" s="7"/>
      <c r="E48" s="22"/>
      <c r="F48" s="7"/>
      <c r="G48" s="22"/>
      <c r="H48" s="7"/>
    </row>
    <row r="49" spans="1:8" ht="12.95" customHeight="1" x14ac:dyDescent="0.2">
      <c r="A49" s="5"/>
      <c r="B49" s="7" t="s">
        <v>51</v>
      </c>
      <c r="C49" s="7"/>
      <c r="D49" s="7"/>
      <c r="E49" s="7"/>
      <c r="F49" s="7"/>
      <c r="G49" s="7"/>
      <c r="H49" s="7"/>
    </row>
    <row r="50" spans="1:8" ht="12.95" customHeight="1" x14ac:dyDescent="0.2">
      <c r="A50" s="5"/>
      <c r="B50" s="7"/>
      <c r="C50" s="7"/>
      <c r="D50" s="7"/>
      <c r="E50" s="7"/>
      <c r="F50" s="7"/>
      <c r="G50" s="7"/>
      <c r="H50" s="7"/>
    </row>
    <row r="51" spans="1:8" ht="12.95" customHeight="1" x14ac:dyDescent="0.2">
      <c r="A51" s="5"/>
      <c r="B51" s="7"/>
      <c r="C51" s="7"/>
      <c r="D51" s="7"/>
      <c r="E51" s="7"/>
      <c r="F51" s="7"/>
      <c r="G51" s="7"/>
      <c r="H51" s="7"/>
    </row>
    <row r="52" spans="1:8" ht="12.95" customHeight="1" x14ac:dyDescent="0.2">
      <c r="A52" s="5"/>
      <c r="B52" s="7" t="s">
        <v>164</v>
      </c>
      <c r="C52" s="9" t="s">
        <v>165</v>
      </c>
      <c r="D52" s="7"/>
      <c r="E52" s="7"/>
      <c r="F52" s="7"/>
      <c r="G52" s="7"/>
      <c r="H52" s="7"/>
    </row>
    <row r="53" spans="1:8" ht="12.75" customHeight="1" x14ac:dyDescent="0.2">
      <c r="A53" s="5"/>
      <c r="B53" s="7" t="s">
        <v>139</v>
      </c>
      <c r="C53" s="9" t="s">
        <v>166</v>
      </c>
      <c r="D53" s="7"/>
      <c r="E53" s="7"/>
      <c r="F53" s="7"/>
      <c r="G53" s="7"/>
      <c r="H53" s="7"/>
    </row>
    <row r="54" spans="1:8" ht="12.75" customHeight="1" x14ac:dyDescent="0.2">
      <c r="A54" s="5"/>
      <c r="B54" s="7" t="s">
        <v>140</v>
      </c>
      <c r="C54" s="9" t="s">
        <v>167</v>
      </c>
      <c r="D54" s="7"/>
      <c r="E54" s="7"/>
      <c r="F54" s="7"/>
      <c r="G54" s="7"/>
      <c r="H54" s="7"/>
    </row>
    <row r="55" spans="1:8" ht="12.75" customHeight="1" x14ac:dyDescent="0.2">
      <c r="A55" s="5"/>
      <c r="B55" s="7" t="s">
        <v>141</v>
      </c>
      <c r="C55" s="9" t="s">
        <v>168</v>
      </c>
      <c r="D55" s="7"/>
      <c r="E55" s="7"/>
      <c r="F55" s="7"/>
      <c r="G55" s="7"/>
      <c r="H55" s="7"/>
    </row>
    <row r="56" spans="1:8" ht="12.75" customHeight="1" x14ac:dyDescent="0.2">
      <c r="A56" s="5"/>
      <c r="B56" s="5"/>
      <c r="C56" s="5"/>
      <c r="D56" s="5"/>
      <c r="E56" s="5"/>
      <c r="F56" s="5"/>
      <c r="G56" s="5"/>
      <c r="H56" s="5"/>
    </row>
    <row r="57" spans="1:8" ht="12.75" customHeight="1" x14ac:dyDescent="0.2">
      <c r="A57" s="5"/>
      <c r="B57" s="5"/>
      <c r="C57" s="5"/>
      <c r="D57" s="5"/>
      <c r="E57" s="5"/>
      <c r="F57" s="5"/>
      <c r="G57" s="5"/>
      <c r="H57" s="5"/>
    </row>
    <row r="58" spans="1:8" ht="12.75" customHeight="1" x14ac:dyDescent="0.2">
      <c r="A58" s="5"/>
      <c r="B58" s="5"/>
      <c r="C58" s="5"/>
      <c r="D58" s="5"/>
      <c r="E58" s="5"/>
      <c r="F58" s="5"/>
      <c r="G58" s="5"/>
      <c r="H58" s="5"/>
    </row>
    <row r="59" spans="1:8" ht="12.75" customHeight="1" x14ac:dyDescent="0.2">
      <c r="A59" s="5"/>
      <c r="B59" s="5"/>
      <c r="C59" s="5"/>
      <c r="D59" s="5"/>
      <c r="E59" s="5"/>
      <c r="F59" s="5"/>
      <c r="G59" s="5"/>
      <c r="H59" s="5"/>
    </row>
    <row r="60" spans="1:8" ht="12.75" customHeight="1" x14ac:dyDescent="0.2">
      <c r="A60" s="5"/>
      <c r="B60" s="5"/>
      <c r="C60" s="5"/>
      <c r="D60" s="5"/>
      <c r="E60" s="5"/>
      <c r="F60" s="5"/>
      <c r="G60" s="5"/>
      <c r="H60" s="5"/>
    </row>
    <row r="61" spans="1:8" ht="12.75" customHeight="1" x14ac:dyDescent="0.2">
      <c r="A61" s="5"/>
      <c r="B61" s="5"/>
      <c r="C61" s="5"/>
      <c r="D61" s="5"/>
      <c r="E61" s="5"/>
      <c r="F61" s="5"/>
      <c r="G61" s="5"/>
      <c r="H61" s="5"/>
    </row>
    <row r="62" spans="1:8" ht="12.75" customHeight="1" x14ac:dyDescent="0.2">
      <c r="A62" s="5"/>
      <c r="B62" s="5"/>
      <c r="C62" s="5"/>
      <c r="D62" s="5"/>
      <c r="E62" s="5"/>
      <c r="F62" s="5"/>
      <c r="G62" s="5"/>
      <c r="H62" s="5"/>
    </row>
    <row r="63" spans="1:8" ht="12.75" customHeight="1" x14ac:dyDescent="0.2">
      <c r="A63" s="5"/>
      <c r="B63" s="5"/>
      <c r="C63" s="5"/>
      <c r="D63" s="5"/>
      <c r="E63" s="5"/>
      <c r="F63" s="5"/>
      <c r="G63" s="5"/>
      <c r="H63" s="5"/>
    </row>
    <row r="64" spans="1:8" ht="12.75" customHeight="1" x14ac:dyDescent="0.2">
      <c r="A64" s="5"/>
      <c r="B64" s="5"/>
      <c r="C64" s="5"/>
      <c r="D64" s="5"/>
      <c r="E64" s="5"/>
      <c r="F64" s="5"/>
      <c r="G64" s="5"/>
      <c r="H64" s="5"/>
    </row>
    <row r="65" spans="1:10" ht="12.75" customHeight="1" x14ac:dyDescent="0.2">
      <c r="A65" s="5"/>
      <c r="B65" s="5"/>
      <c r="C65" s="5"/>
      <c r="D65" s="5"/>
      <c r="E65" s="5"/>
      <c r="F65" s="5"/>
      <c r="G65" s="5"/>
      <c r="H65" s="5"/>
    </row>
    <row r="66" spans="1:10" ht="12.75" customHeight="1" x14ac:dyDescent="0.2">
      <c r="A66" s="5"/>
      <c r="B66" s="5"/>
      <c r="C66" s="5"/>
      <c r="D66" s="5"/>
      <c r="E66" s="5"/>
      <c r="F66" s="5"/>
      <c r="G66" s="5"/>
      <c r="H66" s="5"/>
    </row>
    <row r="67" spans="1:10" ht="12.75" customHeight="1" x14ac:dyDescent="0.2">
      <c r="A67" s="5"/>
      <c r="B67" s="5"/>
      <c r="C67" s="5"/>
      <c r="D67" s="5"/>
      <c r="E67" s="5"/>
      <c r="F67" s="5"/>
      <c r="G67" s="5"/>
      <c r="H67" s="5"/>
    </row>
    <row r="68" spans="1:10" ht="12.75" customHeight="1" x14ac:dyDescent="0.2">
      <c r="A68" s="5"/>
      <c r="B68" s="5"/>
      <c r="C68" s="5"/>
      <c r="D68" s="5"/>
      <c r="E68" s="5"/>
      <c r="F68" s="5"/>
      <c r="G68" s="5"/>
      <c r="H68" s="5"/>
      <c r="J68" s="22">
        <v>68</v>
      </c>
    </row>
    <row r="69" spans="1:10" ht="12.75" customHeight="1" x14ac:dyDescent="0.2">
      <c r="A69" s="5"/>
      <c r="B69" s="5"/>
      <c r="C69" s="5"/>
      <c r="D69" s="5"/>
      <c r="E69" s="5"/>
      <c r="F69" s="5"/>
      <c r="G69" s="5"/>
      <c r="H69" s="5"/>
    </row>
    <row r="70" spans="1:10" ht="12.75" customHeight="1" x14ac:dyDescent="0.2">
      <c r="A70" s="5"/>
      <c r="B70" s="5"/>
      <c r="C70" s="5"/>
      <c r="D70" s="5"/>
      <c r="E70" s="5"/>
      <c r="F70" s="5"/>
      <c r="G70" s="5"/>
      <c r="H70" s="5"/>
    </row>
    <row r="71" spans="1:10" ht="12.75" customHeight="1" x14ac:dyDescent="0.2">
      <c r="A71" s="5"/>
      <c r="B71" s="5"/>
      <c r="C71" s="5"/>
      <c r="D71" s="5"/>
      <c r="E71" s="5"/>
      <c r="F71" s="5"/>
      <c r="G71" s="5"/>
      <c r="H71" s="5"/>
    </row>
    <row r="72" spans="1:10" ht="12.75" customHeight="1" x14ac:dyDescent="0.2"/>
    <row r="73" spans="1:10" ht="12.75" customHeight="1" x14ac:dyDescent="0.2"/>
    <row r="74" spans="1:10" ht="12.75" customHeight="1" x14ac:dyDescent="0.2"/>
    <row r="75" spans="1:10" ht="12.75" customHeight="1" x14ac:dyDescent="0.2"/>
    <row r="76" spans="1:10" ht="12.75" customHeight="1" x14ac:dyDescent="0.2"/>
    <row r="77" spans="1:10" ht="12.75" customHeight="1" x14ac:dyDescent="0.2"/>
    <row r="78" spans="1:10" ht="12.75" customHeight="1" x14ac:dyDescent="0.2"/>
    <row r="79" spans="1:10" ht="12.75" customHeight="1" x14ac:dyDescent="0.2"/>
  </sheetData>
  <pageMargins left="0.98425196850393704" right="0.19685039370078741" top="0.59055118110236227" bottom="0" header="0" footer="0.39370078740157483"/>
  <pageSetup paperSize="9" scale="87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9"/>
  <sheetViews>
    <sheetView zoomScale="130" zoomScaleNormal="130" workbookViewId="0">
      <selection activeCell="B5" sqref="B5"/>
    </sheetView>
  </sheetViews>
  <sheetFormatPr defaultColWidth="9.140625" defaultRowHeight="12.75" customHeight="1" x14ac:dyDescent="0.2"/>
  <cols>
    <col min="1" max="1" width="1.7109375" style="5" customWidth="1"/>
    <col min="2" max="2" width="50.7109375" style="5" customWidth="1"/>
    <col min="3" max="6" width="10.7109375" style="28" customWidth="1"/>
    <col min="7" max="7" width="1.5703125" style="5" customWidth="1"/>
    <col min="8" max="8" width="9.140625" style="82"/>
    <col min="9" max="16384" width="9.140625" style="5"/>
  </cols>
  <sheetData>
    <row r="1" spans="1:8" ht="12" customHeight="1" x14ac:dyDescent="0.2">
      <c r="A1" s="139"/>
      <c r="B1" s="6" t="s">
        <v>0</v>
      </c>
      <c r="C1" s="70"/>
      <c r="D1" s="70"/>
      <c r="E1" s="71"/>
      <c r="F1" s="71"/>
    </row>
    <row r="2" spans="1:8" ht="12" customHeight="1" x14ac:dyDescent="0.2">
      <c r="B2" s="6" t="s">
        <v>1</v>
      </c>
      <c r="C2" s="6"/>
    </row>
    <row r="3" spans="1:8" ht="12" customHeight="1" x14ac:dyDescent="0.2">
      <c r="B3" s="6" t="s">
        <v>180</v>
      </c>
      <c r="C3" s="6"/>
      <c r="D3" s="6"/>
      <c r="E3" s="70"/>
      <c r="F3" s="72"/>
    </row>
    <row r="4" spans="1:8" ht="12" customHeight="1" x14ac:dyDescent="0.2">
      <c r="B4" s="6" t="s">
        <v>104</v>
      </c>
      <c r="C4" s="6"/>
      <c r="D4" s="6"/>
      <c r="F4" s="72"/>
    </row>
    <row r="5" spans="1:8" ht="12" customHeight="1" x14ac:dyDescent="0.2">
      <c r="B5" s="8" t="s">
        <v>105</v>
      </c>
      <c r="C5" s="22"/>
      <c r="D5" s="7"/>
      <c r="E5" s="9"/>
      <c r="F5" s="119"/>
    </row>
    <row r="6" spans="1:8" ht="12" customHeight="1" thickBot="1" x14ac:dyDescent="0.25">
      <c r="B6" s="7"/>
      <c r="C6" s="47"/>
      <c r="D6" s="22"/>
      <c r="E6" s="9"/>
      <c r="F6" s="119" t="s">
        <v>106</v>
      </c>
      <c r="H6" s="73"/>
    </row>
    <row r="7" spans="1:8" ht="24" customHeight="1" x14ac:dyDescent="0.2">
      <c r="B7" s="148" t="s">
        <v>107</v>
      </c>
      <c r="C7" s="149" t="s">
        <v>108</v>
      </c>
      <c r="D7" s="150" t="s">
        <v>109</v>
      </c>
      <c r="E7" s="151" t="s">
        <v>110</v>
      </c>
      <c r="F7" s="152" t="s">
        <v>111</v>
      </c>
    </row>
    <row r="8" spans="1:8" ht="12.75" customHeight="1" x14ac:dyDescent="0.2">
      <c r="B8" s="153" t="s">
        <v>112</v>
      </c>
      <c r="C8" s="83">
        <v>-2648.5</v>
      </c>
      <c r="D8" s="135"/>
      <c r="E8" s="136">
        <v>-4337.38</v>
      </c>
      <c r="F8" s="154">
        <v>-6985.68</v>
      </c>
    </row>
    <row r="9" spans="1:8" ht="12.75" customHeight="1" x14ac:dyDescent="0.2">
      <c r="B9" s="155" t="s">
        <v>113</v>
      </c>
      <c r="C9" s="74">
        <f>C8</f>
        <v>-2648.5</v>
      </c>
      <c r="D9" s="75"/>
      <c r="E9" s="76">
        <f>E8</f>
        <v>-4337.38</v>
      </c>
      <c r="F9" s="154">
        <f t="shared" ref="F9" si="0">SUM(C9:E9)</f>
        <v>-6985.88</v>
      </c>
    </row>
    <row r="10" spans="1:8" ht="12.75" customHeight="1" x14ac:dyDescent="0.2">
      <c r="B10" s="155" t="s">
        <v>114</v>
      </c>
      <c r="C10" s="77">
        <f>C11+C12</f>
        <v>-18.649999999999999</v>
      </c>
      <c r="D10" s="75"/>
      <c r="E10" s="156"/>
      <c r="F10" s="157">
        <f>SUM(C10:E10)</f>
        <v>-18.649999999999999</v>
      </c>
    </row>
    <row r="11" spans="1:8" ht="12.75" customHeight="1" x14ac:dyDescent="0.2">
      <c r="B11" s="155" t="s">
        <v>115</v>
      </c>
      <c r="C11" s="158">
        <v>0</v>
      </c>
      <c r="D11" s="75"/>
      <c r="E11" s="156"/>
      <c r="F11" s="159">
        <f>SUM(C11:E11)</f>
        <v>0</v>
      </c>
    </row>
    <row r="12" spans="1:8" ht="12.75" customHeight="1" x14ac:dyDescent="0.2">
      <c r="B12" s="155" t="s">
        <v>116</v>
      </c>
      <c r="C12" s="80">
        <v>-18.649999999999999</v>
      </c>
      <c r="D12" s="75"/>
      <c r="E12" s="81"/>
      <c r="F12" s="160">
        <f>SUM(C12:E12)</f>
        <v>-18.649999999999999</v>
      </c>
    </row>
    <row r="13" spans="1:8" ht="12.75" customHeight="1" x14ac:dyDescent="0.2">
      <c r="B13" s="155" t="s">
        <v>117</v>
      </c>
      <c r="C13" s="81"/>
      <c r="D13" s="75"/>
      <c r="E13" s="161">
        <v>-15506.04</v>
      </c>
      <c r="F13" s="159">
        <f>SUM(C13:E13)</f>
        <v>-15506.04</v>
      </c>
    </row>
    <row r="14" spans="1:8" ht="12.75" customHeight="1" x14ac:dyDescent="0.2">
      <c r="B14" s="153" t="s">
        <v>118</v>
      </c>
      <c r="C14" s="83">
        <f>C9+C10</f>
        <v>-2667.15</v>
      </c>
      <c r="D14" s="135"/>
      <c r="E14" s="136">
        <f>+E9+E13</f>
        <v>-19843.420000000002</v>
      </c>
      <c r="F14" s="154">
        <f>SUM(C14:E14)</f>
        <v>-22510.570000000003</v>
      </c>
    </row>
    <row r="15" spans="1:8" ht="12.75" customHeight="1" x14ac:dyDescent="0.2">
      <c r="B15" s="155" t="s">
        <v>119</v>
      </c>
      <c r="C15" s="74">
        <f>C14</f>
        <v>-2667.15</v>
      </c>
      <c r="D15" s="75"/>
      <c r="E15" s="76">
        <f>E14</f>
        <v>-19843.420000000002</v>
      </c>
      <c r="F15" s="154">
        <f t="shared" ref="F15:F20" si="1">SUM(C15:E15)</f>
        <v>-22510.570000000003</v>
      </c>
    </row>
    <row r="16" spans="1:8" ht="12.75" customHeight="1" x14ac:dyDescent="0.2">
      <c r="B16" s="155" t="s">
        <v>114</v>
      </c>
      <c r="C16" s="77">
        <f>C17+C18</f>
        <v>557.15</v>
      </c>
      <c r="D16" s="75"/>
      <c r="E16" s="156"/>
      <c r="F16" s="157">
        <f t="shared" si="1"/>
        <v>557.15</v>
      </c>
    </row>
    <row r="17" spans="2:6" ht="12.75" customHeight="1" x14ac:dyDescent="0.2">
      <c r="B17" s="155" t="s">
        <v>115</v>
      </c>
      <c r="C17" s="158">
        <v>0</v>
      </c>
      <c r="D17" s="75"/>
      <c r="E17" s="156"/>
      <c r="F17" s="159">
        <f t="shared" si="1"/>
        <v>0</v>
      </c>
    </row>
    <row r="18" spans="2:6" ht="12.75" customHeight="1" x14ac:dyDescent="0.2">
      <c r="B18" s="155" t="s">
        <v>116</v>
      </c>
      <c r="C18" s="80">
        <v>557.15</v>
      </c>
      <c r="D18" s="75"/>
      <c r="E18" s="81"/>
      <c r="F18" s="160">
        <f t="shared" si="1"/>
        <v>557.15</v>
      </c>
    </row>
    <row r="19" spans="2:6" ht="12.75" customHeight="1" x14ac:dyDescent="0.2">
      <c r="B19" s="155" t="s">
        <v>120</v>
      </c>
      <c r="C19" s="156"/>
      <c r="D19" s="75"/>
      <c r="E19" s="158">
        <v>1999.9</v>
      </c>
      <c r="F19" s="159">
        <f t="shared" si="1"/>
        <v>1999.9</v>
      </c>
    </row>
    <row r="20" spans="2:6" ht="12.75" customHeight="1" x14ac:dyDescent="0.2">
      <c r="B20" s="155" t="s">
        <v>117</v>
      </c>
      <c r="C20" s="81"/>
      <c r="D20" s="75"/>
      <c r="E20" s="161">
        <v>16991.52</v>
      </c>
      <c r="F20" s="159">
        <f t="shared" si="1"/>
        <v>16991.52</v>
      </c>
    </row>
    <row r="21" spans="2:6" ht="12.75" customHeight="1" x14ac:dyDescent="0.2">
      <c r="B21" s="153" t="s">
        <v>121</v>
      </c>
      <c r="C21" s="83">
        <f>C15+C16</f>
        <v>-2110</v>
      </c>
      <c r="D21" s="135"/>
      <c r="E21" s="136">
        <f>+E15+SUM(E19:E20)</f>
        <v>-852</v>
      </c>
      <c r="F21" s="154">
        <f>SUM(C21:E21)</f>
        <v>-2962</v>
      </c>
    </row>
    <row r="22" spans="2:6" ht="12.75" customHeight="1" x14ac:dyDescent="0.2">
      <c r="B22" s="155" t="s">
        <v>122</v>
      </c>
      <c r="C22" s="74">
        <f>C21</f>
        <v>-2110</v>
      </c>
      <c r="D22" s="75"/>
      <c r="E22" s="76">
        <f>E21</f>
        <v>-852</v>
      </c>
      <c r="F22" s="154">
        <f t="shared" ref="F22:F55" si="2">SUM(C22:E22)</f>
        <v>-2962</v>
      </c>
    </row>
    <row r="23" spans="2:6" ht="12.75" customHeight="1" x14ac:dyDescent="0.2">
      <c r="B23" s="155" t="s">
        <v>114</v>
      </c>
      <c r="C23" s="77">
        <f>C24+C25</f>
        <v>0</v>
      </c>
      <c r="D23" s="75"/>
      <c r="E23" s="156"/>
      <c r="F23" s="157">
        <f t="shared" si="2"/>
        <v>0</v>
      </c>
    </row>
    <row r="24" spans="2:6" ht="12.75" customHeight="1" x14ac:dyDescent="0.2">
      <c r="B24" s="155" t="s">
        <v>115</v>
      </c>
      <c r="C24" s="158">
        <v>0</v>
      </c>
      <c r="D24" s="75"/>
      <c r="E24" s="156"/>
      <c r="F24" s="159">
        <f t="shared" si="2"/>
        <v>0</v>
      </c>
    </row>
    <row r="25" spans="2:6" ht="12.75" customHeight="1" x14ac:dyDescent="0.2">
      <c r="B25" s="155" t="s">
        <v>116</v>
      </c>
      <c r="C25" s="80">
        <v>0</v>
      </c>
      <c r="D25" s="75"/>
      <c r="E25" s="81"/>
      <c r="F25" s="160">
        <f t="shared" si="2"/>
        <v>0</v>
      </c>
    </row>
    <row r="26" spans="2:6" ht="12.75" customHeight="1" x14ac:dyDescent="0.2">
      <c r="B26" s="155" t="s">
        <v>120</v>
      </c>
      <c r="C26" s="156"/>
      <c r="D26" s="75"/>
      <c r="E26" s="158">
        <v>0</v>
      </c>
      <c r="F26" s="159">
        <f t="shared" si="2"/>
        <v>0</v>
      </c>
    </row>
    <row r="27" spans="2:6" ht="12.75" customHeight="1" x14ac:dyDescent="0.2">
      <c r="B27" s="155" t="s">
        <v>117</v>
      </c>
      <c r="C27" s="81"/>
      <c r="D27" s="75"/>
      <c r="E27" s="161">
        <v>-140.43</v>
      </c>
      <c r="F27" s="159">
        <f t="shared" si="2"/>
        <v>-140.43</v>
      </c>
    </row>
    <row r="28" spans="2:6" ht="12.75" customHeight="1" x14ac:dyDescent="0.2">
      <c r="B28" s="153" t="s">
        <v>123</v>
      </c>
      <c r="C28" s="83">
        <f>C22+C23</f>
        <v>-2110</v>
      </c>
      <c r="D28" s="135"/>
      <c r="E28" s="136">
        <f>E22+E27</f>
        <v>-992.43000000000006</v>
      </c>
      <c r="F28" s="154">
        <f t="shared" si="2"/>
        <v>-3102.4300000000003</v>
      </c>
    </row>
    <row r="29" spans="2:6" ht="12.75" customHeight="1" x14ac:dyDescent="0.2">
      <c r="B29" s="155" t="s">
        <v>124</v>
      </c>
      <c r="C29" s="74">
        <f>C28</f>
        <v>-2110</v>
      </c>
      <c r="D29" s="75"/>
      <c r="E29" s="76">
        <f>E28</f>
        <v>-992.43000000000006</v>
      </c>
      <c r="F29" s="154">
        <f t="shared" si="2"/>
        <v>-3102.4300000000003</v>
      </c>
    </row>
    <row r="30" spans="2:6" ht="12.75" customHeight="1" x14ac:dyDescent="0.2">
      <c r="B30" s="155" t="s">
        <v>114</v>
      </c>
      <c r="C30" s="77">
        <v>0</v>
      </c>
      <c r="D30" s="75"/>
      <c r="E30" s="156"/>
      <c r="F30" s="157">
        <f t="shared" si="2"/>
        <v>0</v>
      </c>
    </row>
    <row r="31" spans="2:6" ht="12.75" customHeight="1" x14ac:dyDescent="0.2">
      <c r="B31" s="155" t="s">
        <v>115</v>
      </c>
      <c r="C31" s="158">
        <v>2110</v>
      </c>
      <c r="D31" s="75"/>
      <c r="E31" s="156"/>
      <c r="F31" s="159">
        <f t="shared" si="2"/>
        <v>2110</v>
      </c>
    </row>
    <row r="32" spans="2:6" ht="12.75" customHeight="1" x14ac:dyDescent="0.2">
      <c r="B32" s="155" t="s">
        <v>125</v>
      </c>
      <c r="C32" s="80">
        <v>0</v>
      </c>
      <c r="D32" s="75"/>
      <c r="E32" s="81"/>
      <c r="F32" s="159">
        <f t="shared" si="2"/>
        <v>0</v>
      </c>
    </row>
    <row r="33" spans="2:7" ht="12.75" customHeight="1" x14ac:dyDescent="0.2">
      <c r="B33" s="155" t="s">
        <v>120</v>
      </c>
      <c r="C33" s="156"/>
      <c r="D33" s="75"/>
      <c r="E33" s="158">
        <v>-992.43</v>
      </c>
      <c r="F33" s="159">
        <f t="shared" si="2"/>
        <v>-992.43</v>
      </c>
    </row>
    <row r="34" spans="2:7" ht="12.75" customHeight="1" x14ac:dyDescent="0.2">
      <c r="B34" s="155" t="s">
        <v>117</v>
      </c>
      <c r="C34" s="81"/>
      <c r="D34" s="75"/>
      <c r="E34" s="161">
        <v>-414.8</v>
      </c>
      <c r="F34" s="159">
        <f t="shared" si="2"/>
        <v>-414.8</v>
      </c>
    </row>
    <row r="35" spans="2:7" ht="12.75" customHeight="1" x14ac:dyDescent="0.2">
      <c r="B35" s="153" t="s">
        <v>127</v>
      </c>
      <c r="C35" s="83">
        <f>C30</f>
        <v>0</v>
      </c>
      <c r="D35" s="135"/>
      <c r="E35" s="136">
        <f>E33+E34</f>
        <v>-1407.23</v>
      </c>
      <c r="F35" s="154">
        <f t="shared" si="2"/>
        <v>-1407.23</v>
      </c>
    </row>
    <row r="36" spans="2:7" ht="12.75" customHeight="1" x14ac:dyDescent="0.2">
      <c r="B36" s="155" t="s">
        <v>128</v>
      </c>
      <c r="C36" s="77">
        <v>0</v>
      </c>
      <c r="D36" s="75"/>
      <c r="E36" s="76">
        <f>E35</f>
        <v>-1407.23</v>
      </c>
      <c r="F36" s="154">
        <f t="shared" si="2"/>
        <v>-1407.23</v>
      </c>
    </row>
    <row r="37" spans="2:7" ht="12.75" customHeight="1" x14ac:dyDescent="0.2">
      <c r="B37" s="155" t="s">
        <v>120</v>
      </c>
      <c r="C37" s="156"/>
      <c r="D37" s="75"/>
      <c r="E37" s="158">
        <v>-1407.23</v>
      </c>
      <c r="F37" s="159">
        <f t="shared" si="2"/>
        <v>-1407.23</v>
      </c>
    </row>
    <row r="38" spans="2:7" ht="12.75" customHeight="1" x14ac:dyDescent="0.2">
      <c r="B38" s="155" t="s">
        <v>117</v>
      </c>
      <c r="C38" s="81"/>
      <c r="D38" s="75"/>
      <c r="E38" s="161">
        <v>-334.22</v>
      </c>
      <c r="F38" s="159">
        <f t="shared" si="2"/>
        <v>-334.22</v>
      </c>
      <c r="G38" s="3"/>
    </row>
    <row r="39" spans="2:7" ht="12.75" customHeight="1" x14ac:dyDescent="0.2">
      <c r="B39" s="153" t="s">
        <v>129</v>
      </c>
      <c r="C39" s="83">
        <f>C36</f>
        <v>0</v>
      </c>
      <c r="D39" s="135"/>
      <c r="E39" s="136">
        <f>E37+E38</f>
        <v>-1741.45</v>
      </c>
      <c r="F39" s="154">
        <f t="shared" si="2"/>
        <v>-1741.45</v>
      </c>
      <c r="G39" s="3"/>
    </row>
    <row r="40" spans="2:7" ht="12.75" customHeight="1" x14ac:dyDescent="0.2">
      <c r="B40" s="155" t="s">
        <v>130</v>
      </c>
      <c r="C40" s="77">
        <v>0</v>
      </c>
      <c r="D40" s="75"/>
      <c r="E40" s="74">
        <f>E39</f>
        <v>-1741.45</v>
      </c>
      <c r="F40" s="154">
        <f t="shared" si="2"/>
        <v>-1741.45</v>
      </c>
      <c r="G40" s="5" t="s">
        <v>126</v>
      </c>
    </row>
    <row r="41" spans="2:7" ht="12.75" customHeight="1" x14ac:dyDescent="0.2">
      <c r="B41" s="155" t="s">
        <v>120</v>
      </c>
      <c r="C41" s="156"/>
      <c r="D41" s="75"/>
      <c r="E41" s="158">
        <f>E39</f>
        <v>-1741.45</v>
      </c>
      <c r="F41" s="159">
        <f t="shared" si="2"/>
        <v>-1741.45</v>
      </c>
      <c r="G41" s="3"/>
    </row>
    <row r="42" spans="2:7" ht="12.75" customHeight="1" x14ac:dyDescent="0.2">
      <c r="B42" s="155" t="s">
        <v>117</v>
      </c>
      <c r="C42" s="81"/>
      <c r="D42" s="75"/>
      <c r="E42" s="161">
        <v>-38926.160000000003</v>
      </c>
      <c r="F42" s="159">
        <f t="shared" si="2"/>
        <v>-38926.160000000003</v>
      </c>
      <c r="G42" s="3"/>
    </row>
    <row r="43" spans="2:7" ht="12.95" customHeight="1" x14ac:dyDescent="0.2">
      <c r="B43" s="153" t="s">
        <v>131</v>
      </c>
      <c r="C43" s="83">
        <f>C40</f>
        <v>0</v>
      </c>
      <c r="D43" s="135"/>
      <c r="E43" s="136">
        <f>SUM(E41:E42)</f>
        <v>-40667.61</v>
      </c>
      <c r="F43" s="154">
        <f t="shared" si="2"/>
        <v>-40667.61</v>
      </c>
    </row>
    <row r="44" spans="2:7" ht="12.75" customHeight="1" x14ac:dyDescent="0.2">
      <c r="B44" s="155" t="s">
        <v>132</v>
      </c>
      <c r="C44" s="77">
        <v>0</v>
      </c>
      <c r="D44" s="75"/>
      <c r="E44" s="83">
        <f>E43</f>
        <v>-40667.61</v>
      </c>
      <c r="F44" s="154">
        <f t="shared" si="2"/>
        <v>-40667.61</v>
      </c>
      <c r="G44" s="3"/>
    </row>
    <row r="45" spans="2:7" ht="12.75" customHeight="1" x14ac:dyDescent="0.2">
      <c r="B45" s="155" t="s">
        <v>120</v>
      </c>
      <c r="C45" s="156"/>
      <c r="D45" s="75"/>
      <c r="E45" s="158">
        <f>E43</f>
        <v>-40667.61</v>
      </c>
      <c r="F45" s="159">
        <f t="shared" si="2"/>
        <v>-40667.61</v>
      </c>
      <c r="G45" s="3"/>
    </row>
    <row r="46" spans="2:7" ht="12.75" customHeight="1" x14ac:dyDescent="0.2">
      <c r="B46" s="162" t="s">
        <v>117</v>
      </c>
      <c r="C46" s="81"/>
      <c r="D46" s="81"/>
      <c r="E46" s="84">
        <v>-238.14</v>
      </c>
      <c r="F46" s="160">
        <f t="shared" si="2"/>
        <v>-238.14</v>
      </c>
    </row>
    <row r="47" spans="2:7" ht="12.75" customHeight="1" x14ac:dyDescent="0.2">
      <c r="B47" s="153" t="s">
        <v>133</v>
      </c>
      <c r="C47" s="74">
        <f>C44</f>
        <v>0</v>
      </c>
      <c r="D47" s="135"/>
      <c r="E47" s="74">
        <f>SUM(E45:E46)</f>
        <v>-40905.75</v>
      </c>
      <c r="F47" s="154">
        <f t="shared" si="2"/>
        <v>-40905.75</v>
      </c>
      <c r="G47" s="3"/>
    </row>
    <row r="48" spans="2:7" ht="12.95" customHeight="1" x14ac:dyDescent="0.2">
      <c r="B48" s="155" t="s">
        <v>134</v>
      </c>
      <c r="C48" s="77">
        <v>0</v>
      </c>
      <c r="D48" s="75"/>
      <c r="E48" s="83">
        <f>E47</f>
        <v>-40905.75</v>
      </c>
      <c r="F48" s="154">
        <f t="shared" si="2"/>
        <v>-40905.75</v>
      </c>
      <c r="G48" s="3"/>
    </row>
    <row r="49" spans="2:11" ht="12.75" customHeight="1" x14ac:dyDescent="0.2">
      <c r="B49" s="155" t="s">
        <v>120</v>
      </c>
      <c r="C49" s="156"/>
      <c r="D49" s="75"/>
      <c r="E49" s="158">
        <v>0</v>
      </c>
      <c r="F49" s="159">
        <f t="shared" si="2"/>
        <v>0</v>
      </c>
    </row>
    <row r="50" spans="2:11" ht="12.75" customHeight="1" x14ac:dyDescent="0.2">
      <c r="B50" s="162" t="s">
        <v>117</v>
      </c>
      <c r="C50" s="81"/>
      <c r="D50" s="81"/>
      <c r="E50" s="84">
        <v>-52347</v>
      </c>
      <c r="F50" s="160">
        <f t="shared" si="2"/>
        <v>-52347</v>
      </c>
      <c r="G50" s="3"/>
    </row>
    <row r="51" spans="2:11" ht="12.75" customHeight="1" x14ac:dyDescent="0.2">
      <c r="B51" s="153" t="s">
        <v>135</v>
      </c>
      <c r="C51" s="74">
        <f>C48</f>
        <v>0</v>
      </c>
      <c r="D51" s="135"/>
      <c r="E51" s="74">
        <f>SUM(E49:E50)</f>
        <v>-52347</v>
      </c>
      <c r="F51" s="154">
        <f t="shared" si="2"/>
        <v>-52347</v>
      </c>
      <c r="G51" s="3"/>
    </row>
    <row r="52" spans="2:11" ht="12.75" customHeight="1" x14ac:dyDescent="0.2">
      <c r="B52" s="155" t="s">
        <v>136</v>
      </c>
      <c r="C52" s="77">
        <v>0</v>
      </c>
      <c r="D52" s="75"/>
      <c r="E52" s="83">
        <f>E51</f>
        <v>-52347</v>
      </c>
      <c r="F52" s="154">
        <f t="shared" si="2"/>
        <v>-52347</v>
      </c>
      <c r="G52" s="3"/>
    </row>
    <row r="53" spans="2:11" ht="12.75" customHeight="1" x14ac:dyDescent="0.2">
      <c r="B53" s="155" t="s">
        <v>137</v>
      </c>
      <c r="C53" s="163">
        <v>0</v>
      </c>
      <c r="D53" s="79">
        <v>0</v>
      </c>
      <c r="E53" s="75"/>
      <c r="F53" s="159">
        <f t="shared" si="2"/>
        <v>0</v>
      </c>
      <c r="G53" s="3"/>
    </row>
    <row r="54" spans="2:11" ht="12.75" customHeight="1" x14ac:dyDescent="0.2">
      <c r="B54" s="155" t="s">
        <v>120</v>
      </c>
      <c r="C54" s="156"/>
      <c r="D54" s="75"/>
      <c r="E54" s="158">
        <v>0</v>
      </c>
      <c r="F54" s="159">
        <f t="shared" si="2"/>
        <v>0</v>
      </c>
      <c r="G54" s="3"/>
    </row>
    <row r="55" spans="2:11" ht="12.75" customHeight="1" x14ac:dyDescent="0.2">
      <c r="B55" s="162" t="s">
        <v>117</v>
      </c>
      <c r="C55" s="81"/>
      <c r="D55" s="81"/>
      <c r="E55" s="84">
        <v>6348.43</v>
      </c>
      <c r="F55" s="160">
        <f t="shared" si="2"/>
        <v>6348.43</v>
      </c>
      <c r="G55" s="3"/>
    </row>
    <row r="56" spans="2:11" ht="12.75" customHeight="1" thickBot="1" x14ac:dyDescent="0.25">
      <c r="B56" s="164" t="s">
        <v>138</v>
      </c>
      <c r="C56" s="165">
        <f>C52</f>
        <v>0</v>
      </c>
      <c r="D56" s="166"/>
      <c r="E56" s="165">
        <f>SUM(E54:E55)</f>
        <v>6348.43</v>
      </c>
      <c r="F56" s="167">
        <f>SUM(F53:F55)</f>
        <v>6348.43</v>
      </c>
      <c r="G56" s="3"/>
    </row>
    <row r="57" spans="2:11" ht="12.75" customHeight="1" x14ac:dyDescent="0.2">
      <c r="B57" s="7"/>
      <c r="C57" s="78"/>
      <c r="D57" s="9"/>
      <c r="E57" s="78"/>
      <c r="F57" s="78"/>
      <c r="G57" s="3"/>
    </row>
    <row r="58" spans="2:11" ht="12.95" customHeight="1" x14ac:dyDescent="0.2">
      <c r="B58" s="7"/>
      <c r="C58" s="78"/>
      <c r="D58" s="9"/>
      <c r="E58" s="78"/>
      <c r="F58" s="78"/>
      <c r="G58" s="3"/>
      <c r="J58" s="28"/>
    </row>
    <row r="59" spans="2:11" ht="12.75" customHeight="1" x14ac:dyDescent="0.2">
      <c r="B59" s="7"/>
      <c r="C59" s="78"/>
      <c r="D59" s="9"/>
      <c r="E59" s="78"/>
      <c r="F59" s="78"/>
      <c r="J59" s="4"/>
      <c r="K59" s="86"/>
    </row>
    <row r="60" spans="2:11" ht="12.75" customHeight="1" x14ac:dyDescent="0.2">
      <c r="B60" s="43" t="s">
        <v>51</v>
      </c>
      <c r="C60" s="7"/>
      <c r="D60" s="9"/>
      <c r="E60" s="43"/>
      <c r="F60" s="87"/>
      <c r="I60" s="28"/>
      <c r="J60" s="4"/>
      <c r="K60" s="86"/>
    </row>
    <row r="61" spans="2:11" ht="12.95" customHeight="1" x14ac:dyDescent="0.2">
      <c r="B61" s="43"/>
      <c r="C61" s="7"/>
      <c r="D61" s="9"/>
      <c r="E61" s="43"/>
      <c r="F61" s="87"/>
      <c r="J61" s="28"/>
    </row>
    <row r="62" spans="2:11" ht="12.95" customHeight="1" x14ac:dyDescent="0.2">
      <c r="B62" s="43"/>
      <c r="C62" s="7"/>
      <c r="D62" s="7"/>
      <c r="E62" s="9"/>
      <c r="F62" s="7"/>
      <c r="H62" s="137"/>
      <c r="J62" s="28"/>
    </row>
    <row r="63" spans="2:11" ht="12.95" customHeight="1" x14ac:dyDescent="0.2">
      <c r="B63" s="7"/>
      <c r="C63" s="22"/>
      <c r="D63" s="7"/>
      <c r="E63" s="43"/>
      <c r="F63" s="87"/>
      <c r="H63" s="137"/>
      <c r="J63" s="28"/>
    </row>
    <row r="64" spans="2:11" ht="12.75" customHeight="1" x14ac:dyDescent="0.2">
      <c r="B64" s="7" t="s">
        <v>139</v>
      </c>
      <c r="C64" s="22"/>
      <c r="D64" s="9" t="s">
        <v>166</v>
      </c>
      <c r="E64" s="7"/>
      <c r="F64" s="7"/>
    </row>
    <row r="65" spans="2:8" ht="12.75" customHeight="1" x14ac:dyDescent="0.2">
      <c r="B65" s="7" t="s">
        <v>140</v>
      </c>
      <c r="C65" s="22"/>
      <c r="D65" s="9" t="s">
        <v>167</v>
      </c>
      <c r="E65" s="7"/>
      <c r="F65" s="7"/>
      <c r="G65" s="28"/>
    </row>
    <row r="66" spans="2:8" ht="12.75" customHeight="1" x14ac:dyDescent="0.2">
      <c r="B66" s="7" t="s">
        <v>141</v>
      </c>
      <c r="C66" s="88"/>
      <c r="D66" s="9" t="s">
        <v>168</v>
      </c>
      <c r="E66" s="7"/>
      <c r="F66" s="7"/>
    </row>
    <row r="67" spans="2:8" ht="12.75" customHeight="1" x14ac:dyDescent="0.2">
      <c r="B67" s="7"/>
      <c r="C67" s="88"/>
      <c r="D67" s="7"/>
      <c r="E67" s="9"/>
      <c r="F67" s="7"/>
    </row>
    <row r="68" spans="2:8" ht="12" x14ac:dyDescent="0.2">
      <c r="C68" s="70"/>
      <c r="D68" s="5"/>
      <c r="F68" s="5"/>
      <c r="H68" s="22">
        <v>68</v>
      </c>
    </row>
    <row r="69" spans="2:8" ht="12" x14ac:dyDescent="0.2"/>
  </sheetData>
  <pageMargins left="0.98425196850393704" right="0.19685039370078741" top="0.59055118110236227" bottom="0" header="0" footer="0"/>
  <pageSetup paperSize="9" scale="90" orientation="portrait" horizontalDpi="300" r:id="rId1"/>
  <headerFooter>
    <oddHeader xml:space="preserve">&amp;R&amp;20    
</oddHead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68"/>
  <sheetViews>
    <sheetView zoomScale="130" zoomScaleNormal="130" workbookViewId="0">
      <selection activeCell="C5" sqref="C5"/>
    </sheetView>
  </sheetViews>
  <sheetFormatPr defaultColWidth="9.140625" defaultRowHeight="14.1" customHeight="1" x14ac:dyDescent="0.2"/>
  <cols>
    <col min="1" max="1" width="5.7109375" style="1" customWidth="1"/>
    <col min="2" max="2" width="1.5703125" style="1" customWidth="1"/>
    <col min="3" max="3" width="52.7109375" style="1" customWidth="1"/>
    <col min="4" max="6" width="11.7109375" style="2" customWidth="1"/>
    <col min="7" max="7" width="1.7109375" style="2" customWidth="1"/>
    <col min="8" max="8" width="9.85546875" style="1" bestFit="1" customWidth="1"/>
    <col min="9" max="9" width="9.42578125" style="1" bestFit="1" customWidth="1"/>
    <col min="10" max="10" width="5.42578125" style="55" customWidth="1"/>
    <col min="11" max="11" width="9.140625" style="69"/>
    <col min="12" max="16384" width="9.140625" style="1"/>
  </cols>
  <sheetData>
    <row r="1" spans="3:11" ht="12.75" customHeight="1" x14ac:dyDescent="0.2">
      <c r="C1" s="70" t="s">
        <v>0</v>
      </c>
      <c r="D1" s="89"/>
      <c r="E1" s="28"/>
      <c r="F1" s="28"/>
    </row>
    <row r="2" spans="3:11" ht="12.75" customHeight="1" x14ac:dyDescent="0.2">
      <c r="C2" s="5" t="s">
        <v>1</v>
      </c>
      <c r="D2" s="71"/>
      <c r="E2" s="28"/>
      <c r="F2" s="28"/>
      <c r="H2" s="68"/>
      <c r="I2" s="68"/>
      <c r="J2" s="90"/>
    </row>
    <row r="3" spans="3:11" ht="12.75" customHeight="1" x14ac:dyDescent="0.2">
      <c r="C3" s="6" t="s">
        <v>180</v>
      </c>
      <c r="D3" s="71"/>
      <c r="E3" s="28"/>
      <c r="F3" s="28"/>
      <c r="H3" s="68"/>
      <c r="I3" s="68"/>
      <c r="J3" s="90"/>
    </row>
    <row r="4" spans="3:11" ht="12.75" customHeight="1" x14ac:dyDescent="0.2">
      <c r="C4" s="6" t="s">
        <v>142</v>
      </c>
      <c r="D4" s="91"/>
      <c r="E4" s="92"/>
      <c r="F4" s="28"/>
      <c r="H4" s="68"/>
      <c r="I4" s="68"/>
      <c r="J4" s="90"/>
    </row>
    <row r="5" spans="3:11" ht="12.75" customHeight="1" x14ac:dyDescent="0.2">
      <c r="C5" s="8" t="s">
        <v>4</v>
      </c>
      <c r="D5" s="124"/>
      <c r="E5" s="146"/>
      <c r="F5" s="9"/>
      <c r="H5" s="93"/>
      <c r="I5" s="68"/>
      <c r="J5" s="90"/>
    </row>
    <row r="6" spans="3:11" ht="12.75" customHeight="1" x14ac:dyDescent="0.2">
      <c r="C6" s="7"/>
      <c r="D6" s="124"/>
      <c r="E6" s="146"/>
      <c r="F6" s="94">
        <f>[1]BP_dez21!G6</f>
        <v>44561</v>
      </c>
      <c r="G6" s="95"/>
      <c r="H6" s="96"/>
      <c r="I6" s="68"/>
      <c r="J6" s="90"/>
    </row>
    <row r="7" spans="3:11" ht="12.75" customHeight="1" x14ac:dyDescent="0.2">
      <c r="C7" s="5"/>
      <c r="D7" s="71"/>
      <c r="E7" s="91"/>
      <c r="F7" s="97"/>
      <c r="G7" s="98"/>
      <c r="H7" s="93"/>
      <c r="I7" s="68"/>
      <c r="J7" s="90"/>
    </row>
    <row r="8" spans="3:11" ht="24" customHeight="1" x14ac:dyDescent="0.2">
      <c r="C8" s="99" t="s">
        <v>143</v>
      </c>
      <c r="D8" s="100" t="s">
        <v>144</v>
      </c>
      <c r="E8" s="100" t="s">
        <v>145</v>
      </c>
      <c r="F8" s="100" t="s">
        <v>146</v>
      </c>
      <c r="G8" s="101"/>
      <c r="H8" s="102"/>
      <c r="I8" s="103"/>
      <c r="J8" s="90"/>
    </row>
    <row r="9" spans="3:11" ht="15.95" customHeight="1" x14ac:dyDescent="0.2">
      <c r="C9" s="104" t="s">
        <v>147</v>
      </c>
      <c r="D9" s="105"/>
      <c r="E9" s="106"/>
      <c r="F9" s="107">
        <f>E10</f>
        <v>-116007.73999999999</v>
      </c>
      <c r="G9" s="108"/>
      <c r="H9" s="102"/>
      <c r="I9" s="103"/>
      <c r="J9" s="90"/>
    </row>
    <row r="10" spans="3:11" ht="14.1" customHeight="1" x14ac:dyDescent="0.2">
      <c r="C10" s="109" t="s">
        <v>38</v>
      </c>
      <c r="D10" s="105"/>
      <c r="E10" s="110">
        <f>E11+E12+E16</f>
        <v>-116007.73999999999</v>
      </c>
      <c r="F10" s="111"/>
      <c r="G10" s="112"/>
      <c r="H10" s="102"/>
      <c r="I10" s="103"/>
      <c r="J10" s="90"/>
    </row>
    <row r="11" spans="3:11" ht="12" customHeight="1" x14ac:dyDescent="0.2">
      <c r="C11" s="7" t="s">
        <v>148</v>
      </c>
      <c r="D11" s="113"/>
      <c r="E11" s="113">
        <v>-40752.31</v>
      </c>
      <c r="F11" s="27"/>
      <c r="G11" s="46"/>
      <c r="H11" s="102"/>
      <c r="I11" s="103"/>
      <c r="J11" s="90"/>
      <c r="K11" s="68"/>
    </row>
    <row r="12" spans="3:11" ht="12" customHeight="1" x14ac:dyDescent="0.2">
      <c r="C12" s="7" t="s">
        <v>149</v>
      </c>
      <c r="D12" s="114"/>
      <c r="E12" s="111">
        <f>SUM(D13:D17)</f>
        <v>-33015.43</v>
      </c>
      <c r="F12" s="111"/>
      <c r="G12" s="112"/>
      <c r="H12" s="102"/>
      <c r="I12" s="103"/>
      <c r="J12" s="90"/>
      <c r="K12" s="68"/>
    </row>
    <row r="13" spans="3:11" ht="12" customHeight="1" x14ac:dyDescent="0.2">
      <c r="C13" s="9" t="s">
        <v>150</v>
      </c>
      <c r="D13" s="9">
        <v>-1730.3</v>
      </c>
      <c r="E13" s="111"/>
      <c r="F13" s="9"/>
      <c r="H13" s="102"/>
      <c r="I13" s="103"/>
      <c r="J13" s="90"/>
      <c r="K13" s="68"/>
    </row>
    <row r="14" spans="3:11" ht="12" customHeight="1" x14ac:dyDescent="0.2">
      <c r="C14" s="9" t="s">
        <v>151</v>
      </c>
      <c r="D14" s="111">
        <v>-28553.47</v>
      </c>
      <c r="E14" s="111"/>
      <c r="F14" s="9"/>
      <c r="H14" s="102"/>
      <c r="I14" s="103"/>
      <c r="J14" s="90"/>
      <c r="K14" s="68"/>
    </row>
    <row r="15" spans="3:11" ht="12" customHeight="1" x14ac:dyDescent="0.2">
      <c r="C15" s="9" t="s">
        <v>152</v>
      </c>
      <c r="D15" s="111">
        <v>-2731.66</v>
      </c>
      <c r="E15" s="111"/>
      <c r="F15" s="9"/>
      <c r="H15" s="102"/>
      <c r="I15" s="103"/>
      <c r="J15" s="90"/>
      <c r="K15" s="68"/>
    </row>
    <row r="16" spans="3:11" ht="12" customHeight="1" x14ac:dyDescent="0.2">
      <c r="C16" s="7" t="s">
        <v>153</v>
      </c>
      <c r="D16" s="111"/>
      <c r="E16" s="111">
        <v>-42240</v>
      </c>
      <c r="F16" s="9"/>
      <c r="H16" s="102"/>
      <c r="I16" s="103"/>
      <c r="J16" s="90"/>
      <c r="K16" s="68"/>
    </row>
    <row r="17" spans="2:11" ht="12" customHeight="1" x14ac:dyDescent="0.2">
      <c r="C17" s="9"/>
      <c r="D17" s="111"/>
      <c r="E17" s="111"/>
      <c r="F17" s="9"/>
      <c r="H17" s="102"/>
      <c r="I17" s="103"/>
      <c r="J17" s="90"/>
      <c r="K17" s="68"/>
    </row>
    <row r="18" spans="2:11" ht="15.95" customHeight="1" x14ac:dyDescent="0.2">
      <c r="C18" s="104" t="s">
        <v>154</v>
      </c>
      <c r="D18" s="105"/>
      <c r="E18" s="111"/>
      <c r="F18" s="39">
        <f>SUM(E19)</f>
        <v>122356.17</v>
      </c>
      <c r="G18" s="115"/>
      <c r="H18" s="102"/>
      <c r="I18" s="103"/>
      <c r="J18" s="90"/>
    </row>
    <row r="19" spans="2:11" ht="14.1" customHeight="1" x14ac:dyDescent="0.2">
      <c r="C19" s="7" t="s">
        <v>45</v>
      </c>
      <c r="D19" s="111"/>
      <c r="E19" s="114">
        <f>SUM(E20:E36)</f>
        <v>122356.17</v>
      </c>
      <c r="F19" s="27"/>
      <c r="G19" s="46"/>
      <c r="H19" s="102"/>
      <c r="I19" s="103"/>
      <c r="J19" s="90"/>
    </row>
    <row r="20" spans="2:11" ht="12" customHeight="1" x14ac:dyDescent="0.2">
      <c r="C20" s="22" t="s">
        <v>155</v>
      </c>
      <c r="D20" s="66"/>
      <c r="E20" s="111">
        <f>D21+D22</f>
        <v>118290</v>
      </c>
      <c r="F20" s="111"/>
      <c r="G20" s="112"/>
      <c r="H20" s="102"/>
      <c r="I20" s="103"/>
      <c r="J20" s="90"/>
      <c r="K20" s="68"/>
    </row>
    <row r="21" spans="2:11" ht="12" customHeight="1" x14ac:dyDescent="0.2">
      <c r="C21" s="22" t="s">
        <v>156</v>
      </c>
      <c r="D21" s="27">
        <v>42240</v>
      </c>
      <c r="E21" s="27"/>
      <c r="F21" s="27"/>
      <c r="G21" s="46"/>
      <c r="H21" s="102"/>
      <c r="I21" s="103"/>
      <c r="J21" s="90"/>
      <c r="K21" s="116"/>
    </row>
    <row r="22" spans="2:11" ht="12" customHeight="1" x14ac:dyDescent="0.2">
      <c r="C22" s="22" t="s">
        <v>157</v>
      </c>
      <c r="D22" s="27">
        <v>76050</v>
      </c>
      <c r="E22" s="27"/>
      <c r="F22" s="27"/>
      <c r="G22" s="46"/>
      <c r="H22" s="102"/>
      <c r="I22" s="103"/>
      <c r="J22" s="90"/>
      <c r="K22" s="116"/>
    </row>
    <row r="23" spans="2:11" ht="12" customHeight="1" x14ac:dyDescent="0.2">
      <c r="C23" s="7" t="s">
        <v>158</v>
      </c>
      <c r="D23" s="66"/>
      <c r="E23" s="117">
        <f>D24+D25+D26</f>
        <v>4066.17</v>
      </c>
      <c r="F23" s="27"/>
      <c r="G23" s="46"/>
      <c r="H23" s="102"/>
      <c r="I23" s="103"/>
      <c r="J23" s="90"/>
      <c r="K23" s="68"/>
    </row>
    <row r="24" spans="2:11" ht="12" customHeight="1" x14ac:dyDescent="0.2">
      <c r="C24" s="7" t="s">
        <v>159</v>
      </c>
      <c r="D24" s="27">
        <v>0</v>
      </c>
      <c r="E24" s="27"/>
      <c r="F24" s="27"/>
      <c r="G24" s="46"/>
      <c r="H24" s="102"/>
      <c r="I24" s="103"/>
      <c r="J24" s="90"/>
      <c r="K24" s="68"/>
    </row>
    <row r="25" spans="2:11" ht="12" customHeight="1" x14ac:dyDescent="0.2">
      <c r="C25" s="37" t="s">
        <v>160</v>
      </c>
      <c r="D25" s="27">
        <v>647.54</v>
      </c>
      <c r="E25" s="27"/>
      <c r="F25" s="27"/>
      <c r="G25" s="46"/>
      <c r="H25" s="102"/>
      <c r="I25" s="103"/>
      <c r="J25" s="90"/>
      <c r="K25" s="118"/>
    </row>
    <row r="26" spans="2:11" ht="12" customHeight="1" x14ac:dyDescent="0.2">
      <c r="C26" s="7" t="s">
        <v>161</v>
      </c>
      <c r="D26" s="27">
        <v>3418.63</v>
      </c>
      <c r="E26" s="27"/>
      <c r="F26" s="27"/>
      <c r="G26" s="46"/>
      <c r="H26" s="102"/>
      <c r="I26" s="103"/>
      <c r="J26" s="90"/>
      <c r="K26" s="68"/>
    </row>
    <row r="27" spans="2:11" ht="12" customHeight="1" x14ac:dyDescent="0.2">
      <c r="C27" s="7"/>
      <c r="D27" s="27"/>
      <c r="E27" s="27"/>
      <c r="F27" s="27"/>
      <c r="G27" s="46"/>
      <c r="H27" s="102"/>
      <c r="I27" s="103"/>
      <c r="J27" s="90"/>
    </row>
    <row r="28" spans="2:11" ht="19.899999999999999" customHeight="1" x14ac:dyDescent="0.2">
      <c r="B28" s="85"/>
      <c r="C28" s="119" t="s">
        <v>162</v>
      </c>
      <c r="D28" s="120"/>
      <c r="E28" s="120"/>
      <c r="F28" s="121">
        <v>6348.43</v>
      </c>
      <c r="G28" s="122"/>
      <c r="H28" s="102"/>
      <c r="I28" s="103"/>
      <c r="J28" s="90"/>
    </row>
    <row r="29" spans="2:11" ht="14.1" customHeight="1" x14ac:dyDescent="0.2">
      <c r="C29" s="7"/>
      <c r="D29" s="27"/>
      <c r="E29" s="27"/>
      <c r="F29" s="27"/>
      <c r="G29" s="46"/>
      <c r="H29" s="102"/>
      <c r="I29" s="103"/>
      <c r="J29" s="90"/>
      <c r="K29" s="68"/>
    </row>
    <row r="30" spans="2:11" ht="14.1" customHeight="1" x14ac:dyDescent="0.2">
      <c r="C30" s="5" t="s">
        <v>163</v>
      </c>
      <c r="D30" s="9"/>
      <c r="E30" s="7"/>
      <c r="F30" s="7"/>
      <c r="G30" s="1"/>
    </row>
    <row r="31" spans="2:11" ht="14.1" customHeight="1" x14ac:dyDescent="0.2">
      <c r="C31" s="5" t="s">
        <v>172</v>
      </c>
      <c r="D31" s="9"/>
      <c r="E31" s="7"/>
      <c r="F31" s="7"/>
      <c r="G31" s="1"/>
    </row>
    <row r="32" spans="2:11" ht="14.1" customHeight="1" x14ac:dyDescent="0.2">
      <c r="C32" s="7"/>
      <c r="D32" s="27"/>
      <c r="E32" s="27"/>
      <c r="F32" s="27"/>
      <c r="G32" s="46"/>
      <c r="H32" s="102"/>
      <c r="I32" s="103"/>
      <c r="J32" s="90"/>
    </row>
    <row r="33" spans="3:10" ht="14.1" customHeight="1" x14ac:dyDescent="0.2">
      <c r="C33" s="7"/>
      <c r="D33" s="27"/>
      <c r="E33" s="27"/>
      <c r="F33" s="27"/>
      <c r="G33" s="46"/>
      <c r="H33" s="102"/>
      <c r="I33" s="103"/>
      <c r="J33" s="90"/>
    </row>
    <row r="34" spans="3:10" ht="14.1" customHeight="1" x14ac:dyDescent="0.2">
      <c r="C34" s="22"/>
      <c r="D34" s="9"/>
      <c r="E34" s="7"/>
      <c r="F34" s="27"/>
      <c r="G34" s="46"/>
      <c r="H34" s="102"/>
      <c r="I34" s="103"/>
      <c r="J34" s="90"/>
    </row>
    <row r="35" spans="3:10" ht="14.1" customHeight="1" x14ac:dyDescent="0.2">
      <c r="C35" s="7" t="s">
        <v>51</v>
      </c>
      <c r="D35" s="9"/>
      <c r="E35" s="7"/>
      <c r="F35" s="7"/>
      <c r="G35" s="1"/>
      <c r="H35" s="102"/>
      <c r="I35" s="103"/>
      <c r="J35" s="90"/>
    </row>
    <row r="36" spans="3:10" ht="14.1" customHeight="1" x14ac:dyDescent="0.2">
      <c r="C36" s="7"/>
      <c r="D36" s="9"/>
      <c r="E36" s="7"/>
      <c r="F36" s="7"/>
      <c r="G36" s="1"/>
      <c r="H36" s="102"/>
      <c r="I36" s="103"/>
      <c r="J36" s="90"/>
    </row>
    <row r="37" spans="3:10" ht="14.1" customHeight="1" x14ac:dyDescent="0.2">
      <c r="C37" s="7"/>
      <c r="D37" s="88"/>
      <c r="E37" s="22"/>
      <c r="F37" s="7"/>
      <c r="G37" s="1"/>
      <c r="H37" s="102"/>
      <c r="I37" s="103"/>
      <c r="J37" s="90"/>
    </row>
    <row r="38" spans="3:10" ht="14.1" customHeight="1" x14ac:dyDescent="0.2">
      <c r="C38" s="7"/>
      <c r="D38" s="9"/>
      <c r="E38" s="7"/>
      <c r="F38" s="7"/>
      <c r="G38" s="1"/>
      <c r="H38" s="123"/>
      <c r="I38" s="103"/>
      <c r="J38" s="90"/>
    </row>
    <row r="39" spans="3:10" ht="14.1" customHeight="1" x14ac:dyDescent="0.2">
      <c r="C39" s="7" t="s">
        <v>139</v>
      </c>
      <c r="D39" s="9" t="s">
        <v>166</v>
      </c>
      <c r="E39" s="7"/>
      <c r="F39" s="7"/>
      <c r="G39" s="1"/>
      <c r="H39" s="102"/>
      <c r="I39" s="103"/>
      <c r="J39" s="90"/>
    </row>
    <row r="40" spans="3:10" ht="14.1" customHeight="1" x14ac:dyDescent="0.2">
      <c r="C40" s="7" t="s">
        <v>140</v>
      </c>
      <c r="D40" s="9" t="s">
        <v>167</v>
      </c>
      <c r="E40" s="7"/>
      <c r="F40" s="7"/>
      <c r="G40" s="1"/>
      <c r="H40" s="102"/>
      <c r="I40" s="103"/>
      <c r="J40" s="90"/>
    </row>
    <row r="41" spans="3:10" ht="14.1" customHeight="1" x14ac:dyDescent="0.2">
      <c r="C41" s="7" t="s">
        <v>141</v>
      </c>
      <c r="D41" s="9" t="s">
        <v>168</v>
      </c>
      <c r="E41" s="7"/>
      <c r="F41" s="7"/>
      <c r="G41" s="1"/>
    </row>
    <row r="42" spans="3:10" ht="14.1" customHeight="1" x14ac:dyDescent="0.2">
      <c r="C42" s="7"/>
      <c r="D42" s="88"/>
      <c r="E42" s="7"/>
      <c r="F42" s="119"/>
      <c r="G42" s="58"/>
    </row>
    <row r="43" spans="3:10" ht="14.1" customHeight="1" x14ac:dyDescent="0.2">
      <c r="C43" s="7"/>
      <c r="D43" s="9"/>
      <c r="E43" s="7"/>
      <c r="F43" s="7"/>
      <c r="G43" s="1"/>
    </row>
    <row r="44" spans="3:10" ht="14.1" customHeight="1" x14ac:dyDescent="0.2">
      <c r="C44" s="7"/>
      <c r="D44" s="9"/>
      <c r="E44" s="7"/>
      <c r="F44" s="7"/>
      <c r="G44" s="1"/>
    </row>
    <row r="45" spans="3:10" ht="14.1" customHeight="1" x14ac:dyDescent="0.2">
      <c r="C45" s="7"/>
      <c r="D45" s="27"/>
      <c r="E45" s="27"/>
      <c r="F45" s="27"/>
      <c r="G45" s="46"/>
    </row>
    <row r="46" spans="3:10" ht="14.1" customHeight="1" x14ac:dyDescent="0.2">
      <c r="C46" s="7"/>
      <c r="D46" s="9"/>
      <c r="E46" s="9"/>
      <c r="F46" s="9"/>
    </row>
    <row r="47" spans="3:10" ht="14.1" customHeight="1" x14ac:dyDescent="0.2">
      <c r="C47" s="7"/>
      <c r="D47" s="9"/>
      <c r="E47" s="9"/>
      <c r="F47" s="9"/>
    </row>
    <row r="48" spans="3:10" ht="14.1" customHeight="1" x14ac:dyDescent="0.2">
      <c r="C48" s="7"/>
      <c r="D48" s="9"/>
      <c r="E48" s="9"/>
      <c r="F48" s="9"/>
    </row>
    <row r="49" spans="3:6" ht="14.1" customHeight="1" x14ac:dyDescent="0.2">
      <c r="C49" s="7"/>
      <c r="D49" s="9"/>
      <c r="E49" s="9"/>
      <c r="F49" s="9"/>
    </row>
    <row r="50" spans="3:6" ht="14.1" customHeight="1" x14ac:dyDescent="0.2">
      <c r="C50" s="7"/>
      <c r="D50" s="9"/>
      <c r="E50" s="9"/>
      <c r="F50" s="9"/>
    </row>
    <row r="68" spans="8:8" ht="14.1" customHeight="1" x14ac:dyDescent="0.2">
      <c r="H68" s="22">
        <v>68</v>
      </c>
    </row>
  </sheetData>
  <pageMargins left="0.98425196850393704" right="0.19685039370078741" top="0.59055118110236227" bottom="0" header="0" footer="0.3937007874015748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4"/>
  <sheetViews>
    <sheetView tabSelected="1" zoomScale="130" zoomScaleNormal="130" workbookViewId="0">
      <selection sqref="A1:XFD1048576"/>
    </sheetView>
  </sheetViews>
  <sheetFormatPr defaultColWidth="9.140625" defaultRowHeight="14.1" customHeight="1" x14ac:dyDescent="0.2"/>
  <cols>
    <col min="1" max="1" width="5.7109375" style="7" customWidth="1"/>
    <col min="2" max="2" width="1.5703125" style="7" customWidth="1"/>
    <col min="3" max="3" width="48.85546875" style="7" customWidth="1"/>
    <col min="4" max="4" width="0.85546875" style="9" customWidth="1"/>
    <col min="5" max="5" width="11.7109375" style="9" customWidth="1"/>
    <col min="6" max="6" width="0.85546875" style="9" customWidth="1"/>
    <col min="7" max="7" width="11.7109375" style="9" customWidth="1"/>
    <col min="8" max="8" width="0.85546875" style="9" customWidth="1"/>
    <col min="9" max="9" width="11.7109375" style="9" customWidth="1"/>
    <col min="10" max="10" width="1.7109375" style="7" customWidth="1"/>
    <col min="11" max="16384" width="9.140625" style="7"/>
  </cols>
  <sheetData>
    <row r="1" spans="1:12" ht="12.75" customHeight="1" x14ac:dyDescent="0.2">
      <c r="A1" s="8"/>
      <c r="C1" s="88" t="s">
        <v>0</v>
      </c>
    </row>
    <row r="2" spans="1:12" ht="12.75" customHeight="1" x14ac:dyDescent="0.2">
      <c r="C2" s="22" t="s">
        <v>1</v>
      </c>
    </row>
    <row r="3" spans="1:12" ht="12.75" customHeight="1" x14ac:dyDescent="0.2">
      <c r="C3" s="22" t="s">
        <v>180</v>
      </c>
    </row>
    <row r="4" spans="1:12" ht="12.75" customHeight="1" x14ac:dyDescent="0.2">
      <c r="C4" s="7" t="s">
        <v>179</v>
      </c>
      <c r="D4" s="124"/>
      <c r="E4" s="124"/>
      <c r="F4" s="124"/>
      <c r="G4" s="124"/>
      <c r="H4" s="124"/>
      <c r="I4" s="124"/>
    </row>
    <row r="5" spans="1:12" ht="12.75" customHeight="1" x14ac:dyDescent="0.2">
      <c r="D5" s="124"/>
      <c r="E5" s="124"/>
      <c r="F5" s="124"/>
      <c r="G5" s="124"/>
      <c r="H5" s="124"/>
      <c r="I5" s="124"/>
    </row>
    <row r="6" spans="1:12" ht="12.75" customHeight="1" x14ac:dyDescent="0.2">
      <c r="C6" s="8" t="s">
        <v>4</v>
      </c>
      <c r="D6" s="124"/>
      <c r="E6" s="124"/>
      <c r="F6" s="124"/>
      <c r="G6" s="124"/>
      <c r="H6" s="124"/>
      <c r="I6" s="124"/>
    </row>
    <row r="7" spans="1:12" ht="12.75" customHeight="1" x14ac:dyDescent="0.2">
      <c r="C7" s="119"/>
      <c r="D7" s="124"/>
      <c r="E7" s="124"/>
      <c r="F7" s="124"/>
      <c r="G7" s="124"/>
      <c r="H7" s="124"/>
      <c r="I7" s="124"/>
    </row>
    <row r="8" spans="1:12" ht="12.75" customHeight="1" x14ac:dyDescent="0.2">
      <c r="C8" s="22"/>
      <c r="D8" s="124"/>
      <c r="E8" s="94">
        <v>43830</v>
      </c>
      <c r="F8" s="124"/>
      <c r="G8" s="94">
        <v>44195</v>
      </c>
      <c r="H8" s="124"/>
      <c r="I8" s="94">
        <v>44561</v>
      </c>
      <c r="K8" s="63"/>
    </row>
    <row r="9" spans="1:12" ht="12.75" customHeight="1" x14ac:dyDescent="0.2">
      <c r="D9" s="47"/>
      <c r="E9" s="94"/>
      <c r="F9" s="47"/>
      <c r="G9" s="94"/>
      <c r="H9" s="47"/>
      <c r="I9" s="94"/>
      <c r="K9" s="65"/>
    </row>
    <row r="10" spans="1:12" ht="12.75" customHeight="1" x14ac:dyDescent="0.2">
      <c r="C10" s="125" t="s">
        <v>143</v>
      </c>
      <c r="D10" s="126"/>
      <c r="E10" s="127" t="s">
        <v>144</v>
      </c>
      <c r="F10" s="126"/>
      <c r="G10" s="127" t="s">
        <v>144</v>
      </c>
      <c r="H10" s="126"/>
      <c r="I10" s="127" t="s">
        <v>144</v>
      </c>
      <c r="K10" s="40"/>
    </row>
    <row r="11" spans="1:12" ht="12.75" customHeight="1" x14ac:dyDescent="0.2">
      <c r="C11" s="128"/>
      <c r="D11" s="126"/>
      <c r="E11" s="129"/>
      <c r="F11" s="126"/>
      <c r="G11" s="129"/>
      <c r="H11" s="126"/>
      <c r="I11" s="129"/>
    </row>
    <row r="12" spans="1:12" ht="12.75" customHeight="1" x14ac:dyDescent="0.2">
      <c r="C12" s="22" t="s">
        <v>169</v>
      </c>
      <c r="D12" s="39"/>
      <c r="E12" s="39">
        <f>E13</f>
        <v>-52275.67</v>
      </c>
      <c r="F12" s="39"/>
      <c r="G12" s="39">
        <f>G13</f>
        <v>-58339.44</v>
      </c>
      <c r="H12" s="39"/>
      <c r="I12" s="39">
        <f>I13</f>
        <v>-116007.73999999999</v>
      </c>
      <c r="K12" s="5"/>
      <c r="L12" s="5"/>
    </row>
    <row r="13" spans="1:12" ht="12.75" customHeight="1" x14ac:dyDescent="0.2">
      <c r="C13" s="22" t="s">
        <v>38</v>
      </c>
      <c r="D13" s="27"/>
      <c r="E13" s="40">
        <f>E14+E15+E19</f>
        <v>-52275.67</v>
      </c>
      <c r="F13" s="27"/>
      <c r="G13" s="40">
        <f>G14+G15+G19</f>
        <v>-58339.44</v>
      </c>
      <c r="H13" s="27"/>
      <c r="I13" s="40">
        <f>I14+I15+I19</f>
        <v>-116007.73999999999</v>
      </c>
      <c r="J13" s="27"/>
      <c r="K13" s="5"/>
      <c r="L13" s="5"/>
    </row>
    <row r="14" spans="1:12" ht="12.75" customHeight="1" x14ac:dyDescent="0.2">
      <c r="C14" s="7" t="s">
        <v>148</v>
      </c>
      <c r="D14" s="27"/>
      <c r="E14" s="25">
        <v>-1940</v>
      </c>
      <c r="F14" s="27"/>
      <c r="G14" s="27">
        <v>-1290</v>
      </c>
      <c r="H14" s="27"/>
      <c r="I14" s="27">
        <v>-40752.31</v>
      </c>
      <c r="K14" s="5"/>
      <c r="L14" s="5"/>
    </row>
    <row r="15" spans="1:12" ht="12.75" customHeight="1" x14ac:dyDescent="0.2">
      <c r="C15" s="7" t="s">
        <v>149</v>
      </c>
      <c r="E15" s="130">
        <f>E16+E17+E18</f>
        <v>-50335.67</v>
      </c>
      <c r="G15" s="130">
        <f>G16+G17+G18</f>
        <v>-57049.440000000002</v>
      </c>
      <c r="I15" s="130">
        <f>I16+I17+I18</f>
        <v>-33015.43</v>
      </c>
      <c r="K15" s="5"/>
      <c r="L15" s="5"/>
    </row>
    <row r="16" spans="1:12" ht="12.75" customHeight="1" x14ac:dyDescent="0.2">
      <c r="C16" s="9" t="s">
        <v>150</v>
      </c>
      <c r="D16" s="78"/>
      <c r="E16" s="78">
        <v>-16468.66</v>
      </c>
      <c r="G16" s="27">
        <v>-14280</v>
      </c>
      <c r="I16" s="27">
        <v>-1730.3</v>
      </c>
      <c r="K16" s="5"/>
      <c r="L16" s="5"/>
    </row>
    <row r="17" spans="3:12" ht="12.75" customHeight="1" x14ac:dyDescent="0.2">
      <c r="C17" s="9" t="s">
        <v>151</v>
      </c>
      <c r="D17" s="78"/>
      <c r="E17" s="78">
        <v>-31532.31</v>
      </c>
      <c r="G17" s="27">
        <v>-41144.730000000003</v>
      </c>
      <c r="I17" s="27">
        <v>-28553.47</v>
      </c>
      <c r="K17" s="5"/>
      <c r="L17" s="5"/>
    </row>
    <row r="18" spans="3:12" ht="12.75" customHeight="1" x14ac:dyDescent="0.2">
      <c r="C18" s="9" t="s">
        <v>152</v>
      </c>
      <c r="D18" s="78"/>
      <c r="E18" s="78">
        <v>-2334.6999999999998</v>
      </c>
      <c r="G18" s="27">
        <v>-1624.71</v>
      </c>
      <c r="I18" s="27">
        <v>-2731.66</v>
      </c>
      <c r="K18" s="5"/>
      <c r="L18" s="5"/>
    </row>
    <row r="19" spans="3:12" ht="12.75" customHeight="1" x14ac:dyDescent="0.2">
      <c r="C19" s="7" t="s">
        <v>153</v>
      </c>
      <c r="E19" s="78">
        <v>0</v>
      </c>
      <c r="G19" s="40">
        <v>0</v>
      </c>
      <c r="I19" s="40">
        <v>-42240</v>
      </c>
      <c r="K19" s="5"/>
      <c r="L19" s="5"/>
    </row>
    <row r="20" spans="3:12" ht="12.75" customHeight="1" x14ac:dyDescent="0.2">
      <c r="C20" s="9"/>
      <c r="E20" s="78"/>
      <c r="G20" s="27"/>
      <c r="I20" s="27"/>
    </row>
    <row r="21" spans="3:12" ht="12.75" customHeight="1" x14ac:dyDescent="0.2">
      <c r="C21" s="22" t="s">
        <v>170</v>
      </c>
      <c r="E21" s="131">
        <f>E22</f>
        <v>10003.209999999999</v>
      </c>
      <c r="G21" s="131">
        <f>G22</f>
        <v>5992.4400000000005</v>
      </c>
      <c r="I21" s="131">
        <f>I22</f>
        <v>122356.17</v>
      </c>
    </row>
    <row r="22" spans="3:12" ht="12.75" customHeight="1" x14ac:dyDescent="0.2">
      <c r="C22" s="7" t="s">
        <v>45</v>
      </c>
      <c r="D22" s="78"/>
      <c r="E22" s="132">
        <f>E23+E26</f>
        <v>10003.209999999999</v>
      </c>
      <c r="F22" s="78"/>
      <c r="G22" s="40">
        <f>G23+G26</f>
        <v>5992.4400000000005</v>
      </c>
      <c r="H22" s="78"/>
      <c r="I22" s="40">
        <f>I23+I26</f>
        <v>122356.17</v>
      </c>
    </row>
    <row r="23" spans="3:12" ht="12.75" customHeight="1" x14ac:dyDescent="0.2">
      <c r="C23" s="22" t="s">
        <v>155</v>
      </c>
      <c r="D23" s="78"/>
      <c r="E23" s="133">
        <f>E24+E25</f>
        <v>6720</v>
      </c>
      <c r="F23" s="78"/>
      <c r="G23" s="133">
        <f>G24+G25</f>
        <v>3920</v>
      </c>
      <c r="H23" s="78"/>
      <c r="I23" s="133">
        <f>I24+I25</f>
        <v>118290</v>
      </c>
      <c r="J23" s="78"/>
    </row>
    <row r="24" spans="3:12" ht="12.75" customHeight="1" x14ac:dyDescent="0.2">
      <c r="C24" s="22" t="s">
        <v>171</v>
      </c>
      <c r="E24" s="9">
        <v>6720</v>
      </c>
      <c r="G24" s="27">
        <v>3920</v>
      </c>
      <c r="I24" s="27">
        <v>42240</v>
      </c>
    </row>
    <row r="25" spans="3:12" ht="12.75" customHeight="1" x14ac:dyDescent="0.2">
      <c r="C25" s="22" t="s">
        <v>157</v>
      </c>
      <c r="E25" s="9">
        <v>0</v>
      </c>
      <c r="G25" s="27">
        <v>0</v>
      </c>
      <c r="I25" s="27">
        <v>76050</v>
      </c>
    </row>
    <row r="26" spans="3:12" ht="12.75" customHeight="1" x14ac:dyDescent="0.2">
      <c r="C26" s="7" t="s">
        <v>158</v>
      </c>
      <c r="D26" s="78"/>
      <c r="E26" s="134">
        <f>E27+E28+E29</f>
        <v>3283.21</v>
      </c>
      <c r="F26" s="78"/>
      <c r="G26" s="134">
        <f>G27+G28+G29</f>
        <v>2072.44</v>
      </c>
      <c r="H26" s="78"/>
      <c r="I26" s="134">
        <f>I27+I28+I29</f>
        <v>4066.17</v>
      </c>
    </row>
    <row r="27" spans="3:12" ht="12.75" customHeight="1" x14ac:dyDescent="0.2">
      <c r="C27" s="7" t="s">
        <v>159</v>
      </c>
      <c r="D27" s="78"/>
      <c r="E27" s="78">
        <v>0</v>
      </c>
      <c r="F27" s="78"/>
      <c r="G27" s="27">
        <v>0</v>
      </c>
      <c r="H27" s="78"/>
      <c r="I27" s="27">
        <v>0</v>
      </c>
    </row>
    <row r="28" spans="3:12" ht="12.75" customHeight="1" x14ac:dyDescent="0.2">
      <c r="C28" s="37" t="s">
        <v>160</v>
      </c>
      <c r="D28" s="78"/>
      <c r="E28" s="9">
        <v>1208.3399999999999</v>
      </c>
      <c r="F28" s="78"/>
      <c r="G28" s="9">
        <v>422.3</v>
      </c>
      <c r="H28" s="78"/>
      <c r="I28" s="9">
        <v>647.54</v>
      </c>
    </row>
    <row r="29" spans="3:12" ht="12.75" customHeight="1" x14ac:dyDescent="0.2">
      <c r="C29" s="7" t="s">
        <v>161</v>
      </c>
      <c r="D29" s="78"/>
      <c r="E29" s="9">
        <v>2074.87</v>
      </c>
      <c r="F29" s="78"/>
      <c r="G29" s="9">
        <v>1650.14</v>
      </c>
      <c r="H29" s="78"/>
      <c r="I29" s="9">
        <v>3418.63</v>
      </c>
    </row>
    <row r="30" spans="3:12" ht="12.75" customHeight="1" x14ac:dyDescent="0.2">
      <c r="D30" s="78"/>
      <c r="E30" s="78"/>
      <c r="F30" s="78"/>
      <c r="G30" s="78"/>
      <c r="H30" s="78"/>
      <c r="I30" s="78"/>
    </row>
    <row r="31" spans="3:12" ht="12.75" customHeight="1" x14ac:dyDescent="0.2">
      <c r="C31" s="119" t="s">
        <v>162</v>
      </c>
      <c r="D31" s="78"/>
      <c r="E31" s="39">
        <v>-42272.46</v>
      </c>
      <c r="F31" s="39"/>
      <c r="G31" s="39">
        <v>-52347</v>
      </c>
      <c r="H31" s="39"/>
      <c r="I31" s="39">
        <v>6348.43</v>
      </c>
    </row>
    <row r="32" spans="3:12" ht="12.75" customHeight="1" x14ac:dyDescent="0.2">
      <c r="C32" s="119"/>
    </row>
    <row r="33" spans="3:9" ht="12.75" customHeight="1" x14ac:dyDescent="0.2">
      <c r="C33" s="7" t="s">
        <v>103</v>
      </c>
      <c r="D33" s="7"/>
      <c r="E33" s="7"/>
    </row>
    <row r="34" spans="3:9" ht="12.75" customHeight="1" x14ac:dyDescent="0.2">
      <c r="C34" s="5" t="s">
        <v>163</v>
      </c>
      <c r="D34" s="7"/>
      <c r="E34" s="7"/>
      <c r="F34" s="27"/>
      <c r="G34" s="40"/>
      <c r="H34" s="27"/>
      <c r="I34" s="40"/>
    </row>
    <row r="35" spans="3:9" ht="12.75" customHeight="1" x14ac:dyDescent="0.2">
      <c r="C35" s="5" t="s">
        <v>172</v>
      </c>
      <c r="D35" s="22"/>
      <c r="E35" s="7"/>
      <c r="G35" s="7"/>
      <c r="I35" s="7"/>
    </row>
    <row r="36" spans="3:9" ht="12.75" customHeight="1" x14ac:dyDescent="0.2">
      <c r="D36" s="22"/>
      <c r="E36" s="7"/>
      <c r="G36" s="22"/>
      <c r="I36" s="22"/>
    </row>
    <row r="37" spans="3:9" ht="12.75" customHeight="1" x14ac:dyDescent="0.2">
      <c r="D37" s="22"/>
      <c r="E37" s="7"/>
      <c r="G37" s="22"/>
      <c r="I37" s="22"/>
    </row>
    <row r="38" spans="3:9" ht="12.75" customHeight="1" x14ac:dyDescent="0.2">
      <c r="D38" s="22"/>
      <c r="E38" s="7"/>
      <c r="G38" s="7"/>
      <c r="I38" s="7"/>
    </row>
    <row r="39" spans="3:9" ht="12.75" customHeight="1" x14ac:dyDescent="0.2">
      <c r="C39" s="7" t="s">
        <v>51</v>
      </c>
      <c r="D39" s="7"/>
      <c r="E39" s="7"/>
    </row>
    <row r="40" spans="3:9" ht="12.75" customHeight="1" x14ac:dyDescent="0.2">
      <c r="D40" s="7"/>
      <c r="E40" s="7"/>
      <c r="G40" s="7"/>
      <c r="I40" s="7"/>
    </row>
    <row r="41" spans="3:9" ht="12.75" customHeight="1" x14ac:dyDescent="0.2">
      <c r="D41" s="7"/>
      <c r="E41" s="7"/>
      <c r="G41" s="7"/>
      <c r="I41" s="7"/>
    </row>
    <row r="42" spans="3:9" ht="12.75" customHeight="1" x14ac:dyDescent="0.2">
      <c r="D42" s="7"/>
      <c r="F42" s="7"/>
      <c r="G42" s="7"/>
      <c r="I42" s="7"/>
    </row>
    <row r="43" spans="3:9" ht="12.75" customHeight="1" x14ac:dyDescent="0.2">
      <c r="C43" s="7" t="s">
        <v>139</v>
      </c>
      <c r="D43" s="7"/>
      <c r="E43" s="9" t="s">
        <v>166</v>
      </c>
      <c r="F43" s="7"/>
      <c r="G43" s="7"/>
      <c r="I43" s="7"/>
    </row>
    <row r="44" spans="3:9" ht="12.75" customHeight="1" x14ac:dyDescent="0.2">
      <c r="C44" s="7" t="s">
        <v>140</v>
      </c>
      <c r="D44" s="7"/>
      <c r="E44" s="9" t="s">
        <v>167</v>
      </c>
      <c r="F44" s="7"/>
      <c r="G44" s="7"/>
    </row>
    <row r="45" spans="3:9" ht="12.75" customHeight="1" x14ac:dyDescent="0.2">
      <c r="C45" s="7" t="s">
        <v>141</v>
      </c>
      <c r="D45" s="7"/>
      <c r="E45" s="9" t="s">
        <v>168</v>
      </c>
      <c r="F45" s="7"/>
      <c r="G45" s="7"/>
    </row>
    <row r="46" spans="3:9" ht="12.75" customHeight="1" x14ac:dyDescent="0.2">
      <c r="C46" s="22"/>
      <c r="D46" s="7"/>
      <c r="F46" s="7"/>
      <c r="G46" s="7"/>
    </row>
    <row r="47" spans="3:9" ht="12.75" customHeight="1" x14ac:dyDescent="0.2">
      <c r="C47" s="5"/>
      <c r="D47" s="5"/>
      <c r="E47" s="5"/>
    </row>
    <row r="48" spans="3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spans="11:11" ht="12.75" customHeight="1" x14ac:dyDescent="0.2"/>
    <row r="66" spans="11:11" ht="12.75" customHeight="1" x14ac:dyDescent="0.2"/>
    <row r="67" spans="11:11" ht="12.75" customHeight="1" x14ac:dyDescent="0.2"/>
    <row r="68" spans="11:11" ht="12.75" customHeight="1" x14ac:dyDescent="0.2">
      <c r="K68" s="22">
        <v>68</v>
      </c>
    </row>
    <row r="69" spans="11:11" ht="12" x14ac:dyDescent="0.2"/>
    <row r="70" spans="11:11" ht="12" x14ac:dyDescent="0.2"/>
    <row r="71" spans="11:11" ht="12" x14ac:dyDescent="0.2"/>
    <row r="72" spans="11:11" ht="12" x14ac:dyDescent="0.2"/>
    <row r="73" spans="11:11" ht="12" x14ac:dyDescent="0.2"/>
    <row r="74" spans="11:11" ht="12" x14ac:dyDescent="0.2"/>
  </sheetData>
  <pageMargins left="0.98425196850393704" right="0.19685039370078741" top="0.59055118110236227" bottom="0" header="0" footer="0.19685039370078741"/>
  <pageSetup paperSize="9" scale="84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BP_dez21</vt:lpstr>
      <vt:lpstr>BP_ne_dez21</vt:lpstr>
      <vt:lpstr>BP_triê_19_20_21</vt:lpstr>
      <vt:lpstr>MP_dez21</vt:lpstr>
      <vt:lpstr>OAR_dez21</vt:lpstr>
      <vt:lpstr>OAR_Dez19_20_21</vt:lpstr>
      <vt:lpstr>BP_dez21!Area_de_impressao</vt:lpstr>
      <vt:lpstr>BP_ne_dez21!Area_de_impressao</vt:lpstr>
      <vt:lpstr>BP_triê_19_20_21!Area_de_impressao</vt:lpstr>
      <vt:lpstr>MP_dez21!Area_de_impressao</vt:lpstr>
      <vt:lpstr>OAR_Dez19_20_21!Area_de_impressao</vt:lpstr>
      <vt:lpstr>OAR_dez21!Area_de_impressao</vt:lpstr>
    </vt:vector>
  </TitlesOfParts>
  <Company>Petheo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2011 - publicação</dc:title>
  <dc:creator>Pedro Theodoro</dc:creator>
  <cp:keywords>contábil</cp:keywords>
  <cp:lastModifiedBy>pethe</cp:lastModifiedBy>
  <cp:revision>2</cp:revision>
  <cp:lastPrinted>2022-08-04T22:44:53Z</cp:lastPrinted>
  <dcterms:created xsi:type="dcterms:W3CDTF">2008-02-16T14:21:07Z</dcterms:created>
  <dcterms:modified xsi:type="dcterms:W3CDTF">2022-08-05T17:53:17Z</dcterms:modified>
  <cp:category>documento</cp:category>
</cp:coreProperties>
</file>